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ournal nr\8470\8470-11 Overvågning af perfluor\Brandstation vest\overføres\Færdiggørelse af forureningsundersøgelse\Afgrænsning af jordforurening - jordprøver\"/>
    </mc:Choice>
  </mc:AlternateContent>
  <xr:revisionPtr revIDLastSave="0" documentId="10_ncr:100000_{57FEC692-9C44-4879-821D-B0E13E1A3C44}" xr6:coauthVersionLast="31" xr6:coauthVersionMax="31" xr10:uidLastSave="{00000000-0000-0000-0000-000000000000}"/>
  <bookViews>
    <workbookView xWindow="0" yWindow="0" windowWidth="28800" windowHeight="12225" activeTab="2" xr2:uid="{6CF6E185-916E-4E74-B232-C2C48CAF1305}"/>
  </bookViews>
  <sheets>
    <sheet name="2018" sheetId="1" r:id="rId1"/>
    <sheet name=" 2014 2015" sheetId="2" r:id="rId2"/>
    <sheet name="kildestyrkeberegning" sheetId="4" r:id="rId3"/>
    <sheet name="Ark1" sheetId="5" r:id="rId4"/>
    <sheet name="2016" sheetId="3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4" l="1"/>
  <c r="V323" i="4" l="1"/>
  <c r="V324" i="4"/>
  <c r="V325" i="4"/>
  <c r="V326" i="4"/>
  <c r="V327" i="4"/>
  <c r="V328" i="4"/>
  <c r="V329" i="4"/>
  <c r="V330" i="4"/>
  <c r="V333" i="4"/>
  <c r="V334" i="4"/>
  <c r="V335" i="4"/>
  <c r="V336" i="4"/>
  <c r="V337" i="4"/>
  <c r="V338" i="4"/>
  <c r="V339" i="4"/>
  <c r="V340" i="4"/>
  <c r="V341" i="4"/>
  <c r="V322" i="4"/>
  <c r="V312" i="4"/>
  <c r="V313" i="4"/>
  <c r="V314" i="4"/>
  <c r="V315" i="4"/>
  <c r="V316" i="4"/>
  <c r="V317" i="4"/>
  <c r="V318" i="4"/>
  <c r="V319" i="4"/>
  <c r="V311" i="4"/>
  <c r="V301" i="4"/>
  <c r="V302" i="4"/>
  <c r="V303" i="4"/>
  <c r="V304" i="4"/>
  <c r="V305" i="4"/>
  <c r="V306" i="4"/>
  <c r="V307" i="4"/>
  <c r="V308" i="4"/>
  <c r="V300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81" i="4"/>
  <c r="V271" i="4"/>
  <c r="V272" i="4"/>
  <c r="V273" i="4"/>
  <c r="V274" i="4"/>
  <c r="V275" i="4"/>
  <c r="V276" i="4"/>
  <c r="V277" i="4"/>
  <c r="V278" i="4"/>
  <c r="V270" i="4"/>
  <c r="V257" i="4"/>
  <c r="V258" i="4"/>
  <c r="V259" i="4"/>
  <c r="V260" i="4"/>
  <c r="V261" i="4"/>
  <c r="V262" i="4"/>
  <c r="V263" i="4"/>
  <c r="V264" i="4"/>
  <c r="V265" i="4"/>
  <c r="V256" i="4"/>
  <c r="V246" i="4"/>
  <c r="V247" i="4"/>
  <c r="V248" i="4"/>
  <c r="V249" i="4"/>
  <c r="V250" i="4"/>
  <c r="V251" i="4"/>
  <c r="V252" i="4"/>
  <c r="V253" i="4"/>
  <c r="V245" i="4"/>
  <c r="V235" i="4"/>
  <c r="V236" i="4"/>
  <c r="V237" i="4"/>
  <c r="V238" i="4"/>
  <c r="V239" i="4"/>
  <c r="V240" i="4"/>
  <c r="V241" i="4"/>
  <c r="V242" i="4"/>
  <c r="V234" i="4"/>
  <c r="V224" i="4"/>
  <c r="V225" i="4"/>
  <c r="V226" i="4"/>
  <c r="V227" i="4"/>
  <c r="V228" i="4"/>
  <c r="V229" i="4"/>
  <c r="V230" i="4"/>
  <c r="V231" i="4"/>
  <c r="V223" i="4"/>
  <c r="V215" i="4"/>
  <c r="V213" i="4"/>
  <c r="V212" i="4"/>
  <c r="V203" i="4"/>
  <c r="V204" i="4"/>
  <c r="V205" i="4"/>
  <c r="V206" i="4"/>
  <c r="V207" i="4"/>
  <c r="V208" i="4"/>
  <c r="V209" i="4"/>
  <c r="V202" i="4"/>
  <c r="V201" i="4"/>
  <c r="V198" i="4"/>
  <c r="V197" i="4"/>
  <c r="V194" i="4"/>
  <c r="V193" i="4"/>
  <c r="V192" i="4"/>
  <c r="V191" i="4"/>
  <c r="V190" i="4"/>
  <c r="V186" i="4"/>
  <c r="V182" i="4"/>
  <c r="V181" i="4"/>
  <c r="V179" i="4"/>
  <c r="V176" i="4"/>
  <c r="V173" i="4"/>
  <c r="V172" i="4"/>
  <c r="V171" i="4"/>
  <c r="V170" i="4"/>
  <c r="V169" i="4"/>
  <c r="V158" i="4"/>
  <c r="V145" i="4"/>
  <c r="V144" i="4"/>
  <c r="V143" i="4"/>
  <c r="V142" i="4"/>
  <c r="V141" i="4"/>
  <c r="V137" i="4"/>
  <c r="V128" i="4"/>
  <c r="V126" i="4"/>
  <c r="V125" i="4"/>
  <c r="V124" i="4"/>
  <c r="V123" i="4"/>
  <c r="V119" i="4"/>
  <c r="V118" i="4"/>
  <c r="V117" i="4"/>
  <c r="V113" i="4"/>
  <c r="V112" i="4"/>
  <c r="V111" i="4"/>
  <c r="V96" i="4"/>
  <c r="V95" i="4"/>
  <c r="V94" i="4"/>
  <c r="V93" i="4"/>
  <c r="V88" i="4"/>
  <c r="V79" i="4"/>
  <c r="V78" i="4"/>
  <c r="V73" i="4"/>
  <c r="V68" i="4"/>
  <c r="V67" i="4"/>
  <c r="V64" i="4"/>
  <c r="V63" i="4"/>
  <c r="V58" i="4"/>
  <c r="V57" i="4"/>
  <c r="V56" i="4"/>
  <c r="V55" i="4"/>
  <c r="V40" i="4"/>
  <c r="V39" i="4"/>
  <c r="V34" i="4"/>
  <c r="V31" i="4"/>
  <c r="V30" i="4"/>
  <c r="V6" i="4"/>
  <c r="Q13" i="5"/>
  <c r="Q12" i="5"/>
  <c r="Q11" i="5"/>
  <c r="Q10" i="5"/>
  <c r="Q9" i="5"/>
  <c r="Q8" i="5"/>
  <c r="Q7" i="5"/>
  <c r="Q6" i="5"/>
  <c r="Q5" i="5"/>
  <c r="O13" i="5" l="1"/>
  <c r="C13" i="5"/>
  <c r="O12" i="5"/>
  <c r="C12" i="5"/>
  <c r="O11" i="5"/>
  <c r="C11" i="5"/>
  <c r="P11" i="5" s="1"/>
  <c r="R11" i="5" s="1"/>
  <c r="S11" i="5" s="1"/>
  <c r="O10" i="5"/>
  <c r="C10" i="5"/>
  <c r="O9" i="5"/>
  <c r="C9" i="5"/>
  <c r="P9" i="5" s="1"/>
  <c r="R9" i="5" s="1"/>
  <c r="S9" i="5" s="1"/>
  <c r="O8" i="5"/>
  <c r="C8" i="5"/>
  <c r="O7" i="5"/>
  <c r="C7" i="5"/>
  <c r="P7" i="5" s="1"/>
  <c r="R7" i="5" s="1"/>
  <c r="S7" i="5" s="1"/>
  <c r="O6" i="5"/>
  <c r="C6" i="5"/>
  <c r="O5" i="5"/>
  <c r="C5" i="5"/>
  <c r="D279" i="4"/>
  <c r="W300" i="4"/>
  <c r="X300" i="4" s="1"/>
  <c r="Y300" i="4" s="1"/>
  <c r="W301" i="4"/>
  <c r="X301" i="4" s="1"/>
  <c r="Y301" i="4" s="1"/>
  <c r="W302" i="4"/>
  <c r="X302" i="4" s="1"/>
  <c r="Y302" i="4" s="1"/>
  <c r="W303" i="4"/>
  <c r="X303" i="4" s="1"/>
  <c r="Y303" i="4" s="1"/>
  <c r="W304" i="4"/>
  <c r="X304" i="4" s="1"/>
  <c r="Y304" i="4" s="1"/>
  <c r="W305" i="4"/>
  <c r="X305" i="4" s="1"/>
  <c r="Y305" i="4" s="1"/>
  <c r="W306" i="4"/>
  <c r="X306" i="4" s="1"/>
  <c r="Y306" i="4" s="1"/>
  <c r="W307" i="4"/>
  <c r="X307" i="4" s="1"/>
  <c r="Y307" i="4" s="1"/>
  <c r="W308" i="4"/>
  <c r="X308" i="4" s="1"/>
  <c r="Y308" i="4" s="1"/>
  <c r="W311" i="4"/>
  <c r="X311" i="4" s="1"/>
  <c r="Y311" i="4" s="1"/>
  <c r="W312" i="4"/>
  <c r="X312" i="4" s="1"/>
  <c r="Y312" i="4" s="1"/>
  <c r="W313" i="4"/>
  <c r="X313" i="4" s="1"/>
  <c r="Y313" i="4" s="1"/>
  <c r="W314" i="4"/>
  <c r="X314" i="4" s="1"/>
  <c r="Y314" i="4" s="1"/>
  <c r="W315" i="4"/>
  <c r="X315" i="4" s="1"/>
  <c r="Y315" i="4" s="1"/>
  <c r="W316" i="4"/>
  <c r="X316" i="4" s="1"/>
  <c r="Y316" i="4" s="1"/>
  <c r="W317" i="4"/>
  <c r="X317" i="4" s="1"/>
  <c r="Y317" i="4" s="1"/>
  <c r="W318" i="4"/>
  <c r="X318" i="4" s="1"/>
  <c r="Y318" i="4" s="1"/>
  <c r="W319" i="4"/>
  <c r="X319" i="4" s="1"/>
  <c r="Y319" i="4" s="1"/>
  <c r="W322" i="4"/>
  <c r="X322" i="4" s="1"/>
  <c r="Y322" i="4" s="1"/>
  <c r="W323" i="4"/>
  <c r="X323" i="4" s="1"/>
  <c r="Y323" i="4" s="1"/>
  <c r="W324" i="4"/>
  <c r="X324" i="4" s="1"/>
  <c r="Y324" i="4" s="1"/>
  <c r="W325" i="4"/>
  <c r="X325" i="4" s="1"/>
  <c r="Y325" i="4" s="1"/>
  <c r="W326" i="4"/>
  <c r="X326" i="4" s="1"/>
  <c r="Y326" i="4" s="1"/>
  <c r="W327" i="4"/>
  <c r="X327" i="4" s="1"/>
  <c r="Y327" i="4" s="1"/>
  <c r="W328" i="4"/>
  <c r="X328" i="4" s="1"/>
  <c r="Y328" i="4" s="1"/>
  <c r="W329" i="4"/>
  <c r="X329" i="4" s="1"/>
  <c r="Y329" i="4" s="1"/>
  <c r="W330" i="4"/>
  <c r="X330" i="4" s="1"/>
  <c r="Y330" i="4" s="1"/>
  <c r="W333" i="4"/>
  <c r="X333" i="4" s="1"/>
  <c r="Y333" i="4" s="1"/>
  <c r="W334" i="4"/>
  <c r="X334" i="4" s="1"/>
  <c r="Y334" i="4" s="1"/>
  <c r="W335" i="4"/>
  <c r="X335" i="4" s="1"/>
  <c r="Y335" i="4" s="1"/>
  <c r="W336" i="4"/>
  <c r="X336" i="4" s="1"/>
  <c r="Y336" i="4" s="1"/>
  <c r="W337" i="4"/>
  <c r="X337" i="4" s="1"/>
  <c r="Y337" i="4" s="1"/>
  <c r="W338" i="4"/>
  <c r="X338" i="4" s="1"/>
  <c r="Y338" i="4" s="1"/>
  <c r="W339" i="4"/>
  <c r="X339" i="4" s="1"/>
  <c r="Y339" i="4" s="1"/>
  <c r="W340" i="4"/>
  <c r="X340" i="4" s="1"/>
  <c r="Y340" i="4" s="1"/>
  <c r="W341" i="4"/>
  <c r="X341" i="4" s="1"/>
  <c r="Y341" i="4" s="1"/>
  <c r="U341" i="4"/>
  <c r="U301" i="4"/>
  <c r="U302" i="4"/>
  <c r="U303" i="4"/>
  <c r="U304" i="4"/>
  <c r="U305" i="4"/>
  <c r="U306" i="4"/>
  <c r="U307" i="4"/>
  <c r="U308" i="4"/>
  <c r="U311" i="4"/>
  <c r="U312" i="4"/>
  <c r="U313" i="4"/>
  <c r="U314" i="4"/>
  <c r="U315" i="4"/>
  <c r="U316" i="4"/>
  <c r="U317" i="4"/>
  <c r="U318" i="4"/>
  <c r="U319" i="4"/>
  <c r="U322" i="4"/>
  <c r="U323" i="4"/>
  <c r="U324" i="4"/>
  <c r="U325" i="4"/>
  <c r="U326" i="4"/>
  <c r="U327" i="4"/>
  <c r="U328" i="4"/>
  <c r="U329" i="4"/>
  <c r="U330" i="4"/>
  <c r="U333" i="4"/>
  <c r="U334" i="4"/>
  <c r="U335" i="4"/>
  <c r="U336" i="4"/>
  <c r="U337" i="4"/>
  <c r="U338" i="4"/>
  <c r="U339" i="4"/>
  <c r="U340" i="4"/>
  <c r="U300" i="4"/>
  <c r="W284" i="4"/>
  <c r="X284" i="4" s="1"/>
  <c r="Y284" i="4" s="1"/>
  <c r="W288" i="4"/>
  <c r="X288" i="4" s="1"/>
  <c r="Y288" i="4" s="1"/>
  <c r="W292" i="4"/>
  <c r="X292" i="4" s="1"/>
  <c r="Y292" i="4" s="1"/>
  <c r="W281" i="4"/>
  <c r="X281" i="4" s="1"/>
  <c r="Y281" i="4" s="1"/>
  <c r="W282" i="4"/>
  <c r="X282" i="4" s="1"/>
  <c r="Y282" i="4" s="1"/>
  <c r="W283" i="4"/>
  <c r="X283" i="4" s="1"/>
  <c r="Y283" i="4" s="1"/>
  <c r="W285" i="4"/>
  <c r="X285" i="4" s="1"/>
  <c r="Y285" i="4" s="1"/>
  <c r="W286" i="4"/>
  <c r="X286" i="4" s="1"/>
  <c r="Y286" i="4" s="1"/>
  <c r="W287" i="4"/>
  <c r="X287" i="4" s="1"/>
  <c r="Y287" i="4" s="1"/>
  <c r="W289" i="4"/>
  <c r="X289" i="4" s="1"/>
  <c r="Y289" i="4" s="1"/>
  <c r="W290" i="4"/>
  <c r="X290" i="4" s="1"/>
  <c r="Y290" i="4" s="1"/>
  <c r="W291" i="4"/>
  <c r="X291" i="4" s="1"/>
  <c r="Y291" i="4" s="1"/>
  <c r="W293" i="4"/>
  <c r="X293" i="4" s="1"/>
  <c r="Y293" i="4" s="1"/>
  <c r="W294" i="4"/>
  <c r="X294" i="4" s="1"/>
  <c r="Y294" i="4" s="1"/>
  <c r="W295" i="4"/>
  <c r="X295" i="4" s="1"/>
  <c r="Y295" i="4" s="1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81" i="4"/>
  <c r="D257" i="4"/>
  <c r="D258" i="4"/>
  <c r="D259" i="4"/>
  <c r="D260" i="4"/>
  <c r="D261" i="4"/>
  <c r="D262" i="4"/>
  <c r="D263" i="4"/>
  <c r="D264" i="4"/>
  <c r="D265" i="4"/>
  <c r="D256" i="4"/>
  <c r="D170" i="4"/>
  <c r="D171" i="4"/>
  <c r="D172" i="4"/>
  <c r="D173" i="4"/>
  <c r="D174" i="4"/>
  <c r="D175" i="4"/>
  <c r="D176" i="4"/>
  <c r="D169" i="4"/>
  <c r="D124" i="4"/>
  <c r="D125" i="4"/>
  <c r="D126" i="4"/>
  <c r="D127" i="4"/>
  <c r="D128" i="4"/>
  <c r="D129" i="4"/>
  <c r="D130" i="4"/>
  <c r="D131" i="4"/>
  <c r="D132" i="4"/>
  <c r="D123" i="4"/>
  <c r="D112" i="4"/>
  <c r="D113" i="4"/>
  <c r="D114" i="4"/>
  <c r="D115" i="4"/>
  <c r="D116" i="4"/>
  <c r="D117" i="4"/>
  <c r="D118" i="4"/>
  <c r="D119" i="4"/>
  <c r="D120" i="4"/>
  <c r="D111" i="4"/>
  <c r="D89" i="4"/>
  <c r="D90" i="4"/>
  <c r="D91" i="4"/>
  <c r="D92" i="4"/>
  <c r="D93" i="4"/>
  <c r="D94" i="4"/>
  <c r="D95" i="4"/>
  <c r="D96" i="4"/>
  <c r="D88" i="4"/>
  <c r="D68" i="4"/>
  <c r="D69" i="4"/>
  <c r="D70" i="4"/>
  <c r="D71" i="4"/>
  <c r="D72" i="4"/>
  <c r="D73" i="4"/>
  <c r="D74" i="4"/>
  <c r="D75" i="4"/>
  <c r="D67" i="4"/>
  <c r="D56" i="4"/>
  <c r="D57" i="4"/>
  <c r="D58" i="4"/>
  <c r="D59" i="4"/>
  <c r="D60" i="4"/>
  <c r="D61" i="4"/>
  <c r="D62" i="4"/>
  <c r="D63" i="4"/>
  <c r="D64" i="4"/>
  <c r="U34" i="4"/>
  <c r="U35" i="4"/>
  <c r="U36" i="4"/>
  <c r="U37" i="4"/>
  <c r="U38" i="4"/>
  <c r="U39" i="4"/>
  <c r="U40" i="4"/>
  <c r="U41" i="4"/>
  <c r="U42" i="4"/>
  <c r="U45" i="4"/>
  <c r="U46" i="4"/>
  <c r="U47" i="4"/>
  <c r="U48" i="4"/>
  <c r="U49" i="4"/>
  <c r="U50" i="4"/>
  <c r="U51" i="4"/>
  <c r="U52" i="4"/>
  <c r="U24" i="4"/>
  <c r="U25" i="4"/>
  <c r="U26" i="4"/>
  <c r="U27" i="4"/>
  <c r="U28" i="4"/>
  <c r="U29" i="4"/>
  <c r="U30" i="4"/>
  <c r="U31" i="4"/>
  <c r="U23" i="4"/>
  <c r="U14" i="4"/>
  <c r="U15" i="4"/>
  <c r="U16" i="4"/>
  <c r="U17" i="4"/>
  <c r="U18" i="4"/>
  <c r="U19" i="4"/>
  <c r="U20" i="4"/>
  <c r="U13" i="4"/>
  <c r="U4" i="4"/>
  <c r="U5" i="4"/>
  <c r="U6" i="4"/>
  <c r="U7" i="4"/>
  <c r="U8" i="4"/>
  <c r="U9" i="4"/>
  <c r="U10" i="4"/>
  <c r="U3" i="4"/>
  <c r="P10" i="5" l="1"/>
  <c r="R10" i="5" s="1"/>
  <c r="S10" i="5" s="1"/>
  <c r="P13" i="5"/>
  <c r="R13" i="5" s="1"/>
  <c r="S13" i="5" s="1"/>
  <c r="P6" i="5"/>
  <c r="R6" i="5" s="1"/>
  <c r="S6" i="5" s="1"/>
  <c r="P8" i="5"/>
  <c r="R8" i="5" s="1"/>
  <c r="S8" i="5" s="1"/>
  <c r="P5" i="5"/>
  <c r="R5" i="5" s="1"/>
  <c r="S5" i="5" s="1"/>
  <c r="P12" i="5"/>
  <c r="R12" i="5" s="1"/>
  <c r="S12" i="5" s="1"/>
  <c r="C170" i="4"/>
  <c r="C169" i="4"/>
  <c r="C166" i="4"/>
  <c r="C256" i="4"/>
  <c r="C253" i="4"/>
  <c r="C245" i="4"/>
  <c r="C234" i="4"/>
  <c r="C223" i="4"/>
  <c r="W223" i="4" s="1"/>
  <c r="X223" i="4" s="1"/>
  <c r="Y223" i="4" s="1"/>
  <c r="C209" i="4"/>
  <c r="C198" i="4"/>
  <c r="C190" i="4"/>
  <c r="C187" i="4"/>
  <c r="C179" i="4"/>
  <c r="C148" i="4"/>
  <c r="C158" i="4"/>
  <c r="C155" i="4"/>
  <c r="C123" i="4"/>
  <c r="C111" i="4"/>
  <c r="C145" i="4"/>
  <c r="C137" i="4"/>
  <c r="C132" i="4"/>
  <c r="C108" i="4"/>
  <c r="C88" i="4"/>
  <c r="C78" i="4"/>
  <c r="C75" i="4"/>
  <c r="C67" i="4"/>
  <c r="C64" i="4"/>
  <c r="C45" i="4"/>
  <c r="V45" i="4" s="1"/>
  <c r="W45" i="4" s="1"/>
  <c r="X45" i="4" s="1"/>
  <c r="Y45" i="4" s="1"/>
  <c r="C34" i="4"/>
  <c r="W34" i="4" s="1"/>
  <c r="X34" i="4" s="1"/>
  <c r="Y34" i="4" s="1"/>
  <c r="C23" i="4"/>
  <c r="V23" i="4" s="1"/>
  <c r="W23" i="4" s="1"/>
  <c r="X23" i="4" s="1"/>
  <c r="Y23" i="4" s="1"/>
  <c r="C13" i="4"/>
  <c r="V13" i="4" s="1"/>
  <c r="W13" i="4" s="1"/>
  <c r="X13" i="4" s="1"/>
  <c r="Y13" i="4" s="1"/>
  <c r="C10" i="4"/>
  <c r="V10" i="4" s="1"/>
  <c r="W10" i="4" s="1"/>
  <c r="X10" i="4" s="1"/>
  <c r="Y10" i="4" s="1"/>
  <c r="C31" i="4"/>
  <c r="W31" i="4" s="1"/>
  <c r="X31" i="4" s="1"/>
  <c r="Y31" i="4" s="1"/>
  <c r="U67" i="4"/>
  <c r="U68" i="4"/>
  <c r="U69" i="4"/>
  <c r="U70" i="4"/>
  <c r="U71" i="4"/>
  <c r="U72" i="4"/>
  <c r="U73" i="4"/>
  <c r="U74" i="4"/>
  <c r="U75" i="4"/>
  <c r="U78" i="4"/>
  <c r="U79" i="4"/>
  <c r="U80" i="4"/>
  <c r="U81" i="4"/>
  <c r="U82" i="4"/>
  <c r="U83" i="4"/>
  <c r="U84" i="4"/>
  <c r="U85" i="4"/>
  <c r="U88" i="4"/>
  <c r="U89" i="4"/>
  <c r="U90" i="4"/>
  <c r="U91" i="4"/>
  <c r="U92" i="4"/>
  <c r="U93" i="4"/>
  <c r="U94" i="4"/>
  <c r="U95" i="4"/>
  <c r="U96" i="4"/>
  <c r="U99" i="4"/>
  <c r="U100" i="4"/>
  <c r="U101" i="4"/>
  <c r="U102" i="4"/>
  <c r="U103" i="4"/>
  <c r="U104" i="4"/>
  <c r="U105" i="4"/>
  <c r="U106" i="4"/>
  <c r="U107" i="4"/>
  <c r="U108" i="4"/>
  <c r="U111" i="4"/>
  <c r="U112" i="4"/>
  <c r="U113" i="4"/>
  <c r="U114" i="4"/>
  <c r="U115" i="4"/>
  <c r="U116" i="4"/>
  <c r="U117" i="4"/>
  <c r="U118" i="4"/>
  <c r="U119" i="4"/>
  <c r="U120" i="4"/>
  <c r="U123" i="4"/>
  <c r="U124" i="4"/>
  <c r="U125" i="4"/>
  <c r="U126" i="4"/>
  <c r="U127" i="4"/>
  <c r="U128" i="4"/>
  <c r="U129" i="4"/>
  <c r="U130" i="4"/>
  <c r="U131" i="4"/>
  <c r="U132" i="4"/>
  <c r="U270" i="4"/>
  <c r="U271" i="4"/>
  <c r="U272" i="4"/>
  <c r="U273" i="4"/>
  <c r="U274" i="4"/>
  <c r="U275" i="4"/>
  <c r="U276" i="4"/>
  <c r="U277" i="4"/>
  <c r="U278" i="4"/>
  <c r="U137" i="4"/>
  <c r="U138" i="4"/>
  <c r="U139" i="4"/>
  <c r="U140" i="4"/>
  <c r="U141" i="4"/>
  <c r="U142" i="4"/>
  <c r="U143" i="4"/>
  <c r="U144" i="4"/>
  <c r="U145" i="4"/>
  <c r="U148" i="4"/>
  <c r="U149" i="4"/>
  <c r="U150" i="4"/>
  <c r="U151" i="4"/>
  <c r="U152" i="4"/>
  <c r="U153" i="4"/>
  <c r="U154" i="4"/>
  <c r="U155" i="4"/>
  <c r="U158" i="4"/>
  <c r="U159" i="4"/>
  <c r="U160" i="4"/>
  <c r="U161" i="4"/>
  <c r="U162" i="4"/>
  <c r="U163" i="4"/>
  <c r="U164" i="4"/>
  <c r="U165" i="4"/>
  <c r="U166" i="4"/>
  <c r="U169" i="4"/>
  <c r="U170" i="4"/>
  <c r="U171" i="4"/>
  <c r="U172" i="4"/>
  <c r="U173" i="4"/>
  <c r="U174" i="4"/>
  <c r="U175" i="4"/>
  <c r="U176" i="4"/>
  <c r="U179" i="4"/>
  <c r="U180" i="4"/>
  <c r="U181" i="4"/>
  <c r="U182" i="4"/>
  <c r="U183" i="4"/>
  <c r="U184" i="4"/>
  <c r="U185" i="4"/>
  <c r="U186" i="4"/>
  <c r="U187" i="4"/>
  <c r="U190" i="4"/>
  <c r="U191" i="4"/>
  <c r="U192" i="4"/>
  <c r="U193" i="4"/>
  <c r="U194" i="4"/>
  <c r="U195" i="4"/>
  <c r="U196" i="4"/>
  <c r="U197" i="4"/>
  <c r="U198" i="4"/>
  <c r="U201" i="4"/>
  <c r="U202" i="4"/>
  <c r="U203" i="4"/>
  <c r="U204" i="4"/>
  <c r="U205" i="4"/>
  <c r="U206" i="4"/>
  <c r="U207" i="4"/>
  <c r="U208" i="4"/>
  <c r="U209" i="4"/>
  <c r="U212" i="4"/>
  <c r="U213" i="4"/>
  <c r="U214" i="4"/>
  <c r="U215" i="4"/>
  <c r="U216" i="4"/>
  <c r="U217" i="4"/>
  <c r="U218" i="4"/>
  <c r="U219" i="4"/>
  <c r="U220" i="4"/>
  <c r="U223" i="4"/>
  <c r="U224" i="4"/>
  <c r="U225" i="4"/>
  <c r="U226" i="4"/>
  <c r="U227" i="4"/>
  <c r="U228" i="4"/>
  <c r="U229" i="4"/>
  <c r="U230" i="4"/>
  <c r="U231" i="4"/>
  <c r="U234" i="4"/>
  <c r="U235" i="4"/>
  <c r="U236" i="4"/>
  <c r="U237" i="4"/>
  <c r="U238" i="4"/>
  <c r="U239" i="4"/>
  <c r="U240" i="4"/>
  <c r="U241" i="4"/>
  <c r="U242" i="4"/>
  <c r="U245" i="4"/>
  <c r="U246" i="4"/>
  <c r="U247" i="4"/>
  <c r="U248" i="4"/>
  <c r="U249" i="4"/>
  <c r="U250" i="4"/>
  <c r="U251" i="4"/>
  <c r="U252" i="4"/>
  <c r="U253" i="4"/>
  <c r="U256" i="4"/>
  <c r="U257" i="4"/>
  <c r="U258" i="4"/>
  <c r="U259" i="4"/>
  <c r="U260" i="4"/>
  <c r="U261" i="4"/>
  <c r="U262" i="4"/>
  <c r="U263" i="4"/>
  <c r="U264" i="4"/>
  <c r="U265" i="4"/>
  <c r="C212" i="4"/>
  <c r="W270" i="4"/>
  <c r="X270" i="4" s="1"/>
  <c r="Y270" i="4" s="1"/>
  <c r="W274" i="4"/>
  <c r="X274" i="4" s="1"/>
  <c r="Y274" i="4" s="1"/>
  <c r="W278" i="4"/>
  <c r="X278" i="4" s="1"/>
  <c r="Y278" i="4" s="1"/>
  <c r="C138" i="4"/>
  <c r="C139" i="4"/>
  <c r="C140" i="4"/>
  <c r="C141" i="4"/>
  <c r="C142" i="4"/>
  <c r="C143" i="4"/>
  <c r="C144" i="4"/>
  <c r="C149" i="4"/>
  <c r="C150" i="4"/>
  <c r="C151" i="4"/>
  <c r="C152" i="4"/>
  <c r="V152" i="4" s="1"/>
  <c r="W152" i="4" s="1"/>
  <c r="X152" i="4" s="1"/>
  <c r="Y152" i="4" s="1"/>
  <c r="C153" i="4"/>
  <c r="C154" i="4"/>
  <c r="C159" i="4"/>
  <c r="C160" i="4"/>
  <c r="C161" i="4"/>
  <c r="C162" i="4"/>
  <c r="C163" i="4"/>
  <c r="C164" i="4"/>
  <c r="C165" i="4"/>
  <c r="C171" i="4"/>
  <c r="C172" i="4"/>
  <c r="C173" i="4"/>
  <c r="C174" i="4"/>
  <c r="C175" i="4"/>
  <c r="C176" i="4"/>
  <c r="C180" i="4"/>
  <c r="C181" i="4"/>
  <c r="C182" i="4"/>
  <c r="C183" i="4"/>
  <c r="C184" i="4"/>
  <c r="V184" i="4" s="1"/>
  <c r="W184" i="4" s="1"/>
  <c r="X184" i="4" s="1"/>
  <c r="Y184" i="4" s="1"/>
  <c r="C185" i="4"/>
  <c r="C186" i="4"/>
  <c r="C191" i="4"/>
  <c r="W191" i="4" s="1"/>
  <c r="X191" i="4" s="1"/>
  <c r="Y191" i="4" s="1"/>
  <c r="C192" i="4"/>
  <c r="C193" i="4"/>
  <c r="C194" i="4"/>
  <c r="C195" i="4"/>
  <c r="V195" i="4" s="1"/>
  <c r="W195" i="4" s="1"/>
  <c r="X195" i="4" s="1"/>
  <c r="Y195" i="4" s="1"/>
  <c r="C196" i="4"/>
  <c r="C197" i="4"/>
  <c r="C201" i="4"/>
  <c r="C202" i="4"/>
  <c r="W202" i="4" s="1"/>
  <c r="X202" i="4" s="1"/>
  <c r="Y202" i="4" s="1"/>
  <c r="C203" i="4"/>
  <c r="W203" i="4" s="1"/>
  <c r="X203" i="4" s="1"/>
  <c r="Y203" i="4" s="1"/>
  <c r="C204" i="4"/>
  <c r="W204" i="4" s="1"/>
  <c r="X204" i="4" s="1"/>
  <c r="Y204" i="4" s="1"/>
  <c r="C205" i="4"/>
  <c r="C206" i="4"/>
  <c r="W206" i="4" s="1"/>
  <c r="X206" i="4" s="1"/>
  <c r="Y206" i="4" s="1"/>
  <c r="C207" i="4"/>
  <c r="W207" i="4" s="1"/>
  <c r="X207" i="4" s="1"/>
  <c r="Y207" i="4" s="1"/>
  <c r="C208" i="4"/>
  <c r="W208" i="4" s="1"/>
  <c r="X208" i="4" s="1"/>
  <c r="Y208" i="4" s="1"/>
  <c r="C213" i="4"/>
  <c r="C214" i="4"/>
  <c r="V214" i="4" s="1"/>
  <c r="W214" i="4" s="1"/>
  <c r="X214" i="4" s="1"/>
  <c r="Y214" i="4" s="1"/>
  <c r="C215" i="4"/>
  <c r="C216" i="4"/>
  <c r="C217" i="4"/>
  <c r="C218" i="4"/>
  <c r="V218" i="4" s="1"/>
  <c r="W218" i="4" s="1"/>
  <c r="X218" i="4" s="1"/>
  <c r="Y218" i="4" s="1"/>
  <c r="C219" i="4"/>
  <c r="C220" i="4"/>
  <c r="C224" i="4"/>
  <c r="W224" i="4" s="1"/>
  <c r="X224" i="4" s="1"/>
  <c r="Y224" i="4" s="1"/>
  <c r="C225" i="4"/>
  <c r="W225" i="4" s="1"/>
  <c r="X225" i="4" s="1"/>
  <c r="Y225" i="4" s="1"/>
  <c r="C226" i="4"/>
  <c r="C227" i="4"/>
  <c r="W227" i="4" s="1"/>
  <c r="X227" i="4" s="1"/>
  <c r="Y227" i="4" s="1"/>
  <c r="C228" i="4"/>
  <c r="W228" i="4" s="1"/>
  <c r="X228" i="4" s="1"/>
  <c r="Y228" i="4" s="1"/>
  <c r="C229" i="4"/>
  <c r="W229" i="4" s="1"/>
  <c r="X229" i="4" s="1"/>
  <c r="Y229" i="4" s="1"/>
  <c r="C230" i="4"/>
  <c r="C231" i="4"/>
  <c r="W231" i="4" s="1"/>
  <c r="X231" i="4" s="1"/>
  <c r="Y231" i="4" s="1"/>
  <c r="W234" i="4"/>
  <c r="X234" i="4" s="1"/>
  <c r="Y234" i="4" s="1"/>
  <c r="C235" i="4"/>
  <c r="W235" i="4" s="1"/>
  <c r="X235" i="4" s="1"/>
  <c r="Y235" i="4" s="1"/>
  <c r="C236" i="4"/>
  <c r="C237" i="4"/>
  <c r="W237" i="4" s="1"/>
  <c r="X237" i="4" s="1"/>
  <c r="Y237" i="4" s="1"/>
  <c r="C238" i="4"/>
  <c r="W238" i="4" s="1"/>
  <c r="X238" i="4" s="1"/>
  <c r="Y238" i="4" s="1"/>
  <c r="C239" i="4"/>
  <c r="W239" i="4" s="1"/>
  <c r="X239" i="4" s="1"/>
  <c r="Y239" i="4" s="1"/>
  <c r="C240" i="4"/>
  <c r="C241" i="4"/>
  <c r="W241" i="4" s="1"/>
  <c r="X241" i="4" s="1"/>
  <c r="Y241" i="4" s="1"/>
  <c r="C242" i="4"/>
  <c r="W242" i="4" s="1"/>
  <c r="X242" i="4" s="1"/>
  <c r="Y242" i="4" s="1"/>
  <c r="C246" i="4"/>
  <c r="W246" i="4" s="1"/>
  <c r="X246" i="4" s="1"/>
  <c r="Y246" i="4" s="1"/>
  <c r="C247" i="4"/>
  <c r="W247" i="4" s="1"/>
  <c r="X247" i="4" s="1"/>
  <c r="Y247" i="4" s="1"/>
  <c r="C248" i="4"/>
  <c r="W248" i="4" s="1"/>
  <c r="X248" i="4" s="1"/>
  <c r="Y248" i="4" s="1"/>
  <c r="C249" i="4"/>
  <c r="W249" i="4" s="1"/>
  <c r="X249" i="4" s="1"/>
  <c r="Y249" i="4" s="1"/>
  <c r="C250" i="4"/>
  <c r="W250" i="4" s="1"/>
  <c r="X250" i="4" s="1"/>
  <c r="Y250" i="4" s="1"/>
  <c r="C251" i="4"/>
  <c r="W251" i="4" s="1"/>
  <c r="X251" i="4" s="1"/>
  <c r="Y251" i="4" s="1"/>
  <c r="C252" i="4"/>
  <c r="W252" i="4" s="1"/>
  <c r="X252" i="4" s="1"/>
  <c r="Y252" i="4" s="1"/>
  <c r="C257" i="4"/>
  <c r="W257" i="4" s="1"/>
  <c r="X257" i="4" s="1"/>
  <c r="Y257" i="4" s="1"/>
  <c r="C258" i="4"/>
  <c r="W258" i="4" s="1"/>
  <c r="X258" i="4" s="1"/>
  <c r="Y258" i="4" s="1"/>
  <c r="C259" i="4"/>
  <c r="W259" i="4" s="1"/>
  <c r="X259" i="4" s="1"/>
  <c r="Y259" i="4" s="1"/>
  <c r="C260" i="4"/>
  <c r="C261" i="4"/>
  <c r="W261" i="4" s="1"/>
  <c r="X261" i="4" s="1"/>
  <c r="Y261" i="4" s="1"/>
  <c r="C262" i="4"/>
  <c r="W262" i="4" s="1"/>
  <c r="X262" i="4" s="1"/>
  <c r="Y262" i="4" s="1"/>
  <c r="C263" i="4"/>
  <c r="W263" i="4" s="1"/>
  <c r="X263" i="4" s="1"/>
  <c r="Y263" i="4" s="1"/>
  <c r="C264" i="4"/>
  <c r="C265" i="4"/>
  <c r="W265" i="4" s="1"/>
  <c r="X265" i="4" s="1"/>
  <c r="Y265" i="4" s="1"/>
  <c r="S14" i="5" l="1"/>
  <c r="W190" i="4"/>
  <c r="X190" i="4" s="1"/>
  <c r="Y190" i="4" s="1"/>
  <c r="W194" i="4"/>
  <c r="X194" i="4" s="1"/>
  <c r="Y194" i="4" s="1"/>
  <c r="V219" i="4"/>
  <c r="W219" i="4" s="1"/>
  <c r="X219" i="4" s="1"/>
  <c r="Y219" i="4" s="1"/>
  <c r="W215" i="4"/>
  <c r="X215" i="4" s="1"/>
  <c r="Y215" i="4" s="1"/>
  <c r="V185" i="4"/>
  <c r="W185" i="4" s="1"/>
  <c r="X185" i="4" s="1"/>
  <c r="Y185" i="4" s="1"/>
  <c r="W256" i="4"/>
  <c r="X256" i="4" s="1"/>
  <c r="Y256" i="4" s="1"/>
  <c r="W264" i="4"/>
  <c r="X264" i="4" s="1"/>
  <c r="Y264" i="4" s="1"/>
  <c r="W260" i="4"/>
  <c r="X260" i="4" s="1"/>
  <c r="Y260" i="4" s="1"/>
  <c r="W276" i="4"/>
  <c r="X276" i="4" s="1"/>
  <c r="Y276" i="4" s="1"/>
  <c r="W272" i="4"/>
  <c r="X272" i="4" s="1"/>
  <c r="Y272" i="4" s="1"/>
  <c r="V166" i="4"/>
  <c r="W166" i="4" s="1"/>
  <c r="X166" i="4" s="1"/>
  <c r="Y166" i="4" s="1"/>
  <c r="W186" i="4"/>
  <c r="X186" i="4" s="1"/>
  <c r="Y186" i="4" s="1"/>
  <c r="V162" i="4"/>
  <c r="W162" i="4" s="1"/>
  <c r="X162" i="4" s="1"/>
  <c r="Y162" i="4" s="1"/>
  <c r="W142" i="4"/>
  <c r="X142" i="4" s="1"/>
  <c r="Y142" i="4" s="1"/>
  <c r="V138" i="4"/>
  <c r="W138" i="4" s="1"/>
  <c r="X138" i="4" s="1"/>
  <c r="Y138" i="4" s="1"/>
  <c r="W212" i="4"/>
  <c r="X212" i="4" s="1"/>
  <c r="Y212" i="4" s="1"/>
  <c r="W198" i="4"/>
  <c r="X198" i="4" s="1"/>
  <c r="Y198" i="4" s="1"/>
  <c r="W245" i="4"/>
  <c r="X245" i="4" s="1"/>
  <c r="Y245" i="4" s="1"/>
  <c r="W240" i="4"/>
  <c r="X240" i="4" s="1"/>
  <c r="Y240" i="4" s="1"/>
  <c r="W236" i="4"/>
  <c r="X236" i="4" s="1"/>
  <c r="Y236" i="4" s="1"/>
  <c r="W230" i="4"/>
  <c r="X230" i="4" s="1"/>
  <c r="Y230" i="4" s="1"/>
  <c r="W226" i="4"/>
  <c r="X226" i="4" s="1"/>
  <c r="Y226" i="4" s="1"/>
  <c r="V196" i="4"/>
  <c r="W196" i="4" s="1"/>
  <c r="X196" i="4" s="1"/>
  <c r="Y196" i="4" s="1"/>
  <c r="W192" i="4"/>
  <c r="X192" i="4" s="1"/>
  <c r="Y192" i="4" s="1"/>
  <c r="W253" i="4"/>
  <c r="X253" i="4" s="1"/>
  <c r="Y253" i="4" s="1"/>
  <c r="V180" i="4"/>
  <c r="W180" i="4" s="1"/>
  <c r="X180" i="4" s="1"/>
  <c r="Y180" i="4" s="1"/>
  <c r="V140" i="4"/>
  <c r="W140" i="4" s="1"/>
  <c r="X140" i="4" s="1"/>
  <c r="Y140" i="4" s="1"/>
  <c r="V150" i="4"/>
  <c r="W150" i="4" s="1"/>
  <c r="X150" i="4" s="1"/>
  <c r="Y150" i="4" s="1"/>
  <c r="W182" i="4"/>
  <c r="X182" i="4" s="1"/>
  <c r="Y182" i="4" s="1"/>
  <c r="V174" i="4"/>
  <c r="W174" i="4" s="1"/>
  <c r="X174" i="4" s="1"/>
  <c r="Y174" i="4" s="1"/>
  <c r="W170" i="4"/>
  <c r="X170" i="4" s="1"/>
  <c r="Y170" i="4" s="1"/>
  <c r="V164" i="4"/>
  <c r="W164" i="4" s="1"/>
  <c r="X164" i="4" s="1"/>
  <c r="Y164" i="4" s="1"/>
  <c r="V160" i="4"/>
  <c r="W160" i="4" s="1"/>
  <c r="X160" i="4" s="1"/>
  <c r="Y160" i="4" s="1"/>
  <c r="V220" i="4"/>
  <c r="W220" i="4" s="1"/>
  <c r="X220" i="4" s="1"/>
  <c r="Y220" i="4" s="1"/>
  <c r="V216" i="4"/>
  <c r="W216" i="4" s="1"/>
  <c r="X216" i="4" s="1"/>
  <c r="Y216" i="4" s="1"/>
  <c r="W209" i="4"/>
  <c r="X209" i="4" s="1"/>
  <c r="Y209" i="4" s="1"/>
  <c r="V148" i="4"/>
  <c r="W148" i="4" s="1"/>
  <c r="X148" i="4" s="1"/>
  <c r="Y148" i="4" s="1"/>
  <c r="V217" i="4"/>
  <c r="W217" i="4" s="1"/>
  <c r="X217" i="4" s="1"/>
  <c r="Y217" i="4" s="1"/>
  <c r="W213" i="4"/>
  <c r="X213" i="4" s="1"/>
  <c r="Y213" i="4" s="1"/>
  <c r="W205" i="4"/>
  <c r="X205" i="4" s="1"/>
  <c r="Y205" i="4" s="1"/>
  <c r="W201" i="4"/>
  <c r="X201" i="4" s="1"/>
  <c r="Y201" i="4" s="1"/>
  <c r="W197" i="4"/>
  <c r="X197" i="4" s="1"/>
  <c r="Y197" i="4" s="1"/>
  <c r="W193" i="4"/>
  <c r="X193" i="4" s="1"/>
  <c r="Y193" i="4" s="1"/>
  <c r="V187" i="4"/>
  <c r="W187" i="4" s="1"/>
  <c r="X187" i="4" s="1"/>
  <c r="Y187" i="4" s="1"/>
  <c r="W176" i="4"/>
  <c r="X176" i="4" s="1"/>
  <c r="Y176" i="4" s="1"/>
  <c r="W172" i="4"/>
  <c r="X172" i="4" s="1"/>
  <c r="Y172" i="4" s="1"/>
  <c r="W158" i="4"/>
  <c r="X158" i="4" s="1"/>
  <c r="Y158" i="4" s="1"/>
  <c r="V154" i="4"/>
  <c r="W154" i="4" s="1"/>
  <c r="X154" i="4" s="1"/>
  <c r="Y154" i="4" s="1"/>
  <c r="W144" i="4"/>
  <c r="X144" i="4" s="1"/>
  <c r="Y144" i="4" s="1"/>
  <c r="V183" i="4"/>
  <c r="W183" i="4" s="1"/>
  <c r="X183" i="4" s="1"/>
  <c r="Y183" i="4" s="1"/>
  <c r="W179" i="4"/>
  <c r="X179" i="4" s="1"/>
  <c r="Y179" i="4" s="1"/>
  <c r="V175" i="4"/>
  <c r="W175" i="4" s="1"/>
  <c r="X175" i="4" s="1"/>
  <c r="Y175" i="4" s="1"/>
  <c r="W171" i="4"/>
  <c r="X171" i="4" s="1"/>
  <c r="Y171" i="4" s="1"/>
  <c r="V165" i="4"/>
  <c r="W165" i="4" s="1"/>
  <c r="X165" i="4" s="1"/>
  <c r="Y165" i="4" s="1"/>
  <c r="V161" i="4"/>
  <c r="W161" i="4" s="1"/>
  <c r="X161" i="4" s="1"/>
  <c r="Y161" i="4" s="1"/>
  <c r="V153" i="4"/>
  <c r="W153" i="4" s="1"/>
  <c r="X153" i="4" s="1"/>
  <c r="Y153" i="4" s="1"/>
  <c r="V149" i="4"/>
  <c r="W149" i="4" s="1"/>
  <c r="X149" i="4" s="1"/>
  <c r="Y149" i="4" s="1"/>
  <c r="W143" i="4"/>
  <c r="X143" i="4" s="1"/>
  <c r="Y143" i="4" s="1"/>
  <c r="V139" i="4"/>
  <c r="W139" i="4" s="1"/>
  <c r="X139" i="4" s="1"/>
  <c r="Y139" i="4" s="1"/>
  <c r="W275" i="4"/>
  <c r="X275" i="4" s="1"/>
  <c r="Y275" i="4" s="1"/>
  <c r="W271" i="4"/>
  <c r="X271" i="4" s="1"/>
  <c r="Y271" i="4" s="1"/>
  <c r="W181" i="4"/>
  <c r="X181" i="4" s="1"/>
  <c r="Y181" i="4" s="1"/>
  <c r="W173" i="4"/>
  <c r="X173" i="4" s="1"/>
  <c r="Y173" i="4" s="1"/>
  <c r="V163" i="4"/>
  <c r="W163" i="4" s="1"/>
  <c r="X163" i="4" s="1"/>
  <c r="Y163" i="4" s="1"/>
  <c r="V159" i="4"/>
  <c r="W159" i="4" s="1"/>
  <c r="X159" i="4" s="1"/>
  <c r="Y159" i="4" s="1"/>
  <c r="V155" i="4"/>
  <c r="W155" i="4" s="1"/>
  <c r="X155" i="4" s="1"/>
  <c r="Y155" i="4" s="1"/>
  <c r="V151" i="4"/>
  <c r="W151" i="4" s="1"/>
  <c r="X151" i="4" s="1"/>
  <c r="Y151" i="4" s="1"/>
  <c r="W145" i="4"/>
  <c r="X145" i="4" s="1"/>
  <c r="Y145" i="4" s="1"/>
  <c r="W141" i="4"/>
  <c r="X141" i="4" s="1"/>
  <c r="Y141" i="4" s="1"/>
  <c r="W137" i="4"/>
  <c r="X137" i="4" s="1"/>
  <c r="Y137" i="4" s="1"/>
  <c r="W277" i="4"/>
  <c r="X277" i="4" s="1"/>
  <c r="Y277" i="4" s="1"/>
  <c r="W273" i="4"/>
  <c r="X273" i="4" s="1"/>
  <c r="Y273" i="4" s="1"/>
  <c r="U57" i="4"/>
  <c r="U58" i="4"/>
  <c r="U59" i="4"/>
  <c r="U60" i="4"/>
  <c r="U61" i="4"/>
  <c r="U62" i="4"/>
  <c r="U63" i="4"/>
  <c r="U64" i="4"/>
  <c r="W64" i="4" s="1"/>
  <c r="X64" i="4" s="1"/>
  <c r="Y64" i="4" s="1"/>
  <c r="U56" i="4"/>
  <c r="U55" i="4"/>
  <c r="D55" i="4"/>
  <c r="C55" i="4"/>
  <c r="C24" i="4"/>
  <c r="V24" i="4" s="1"/>
  <c r="W24" i="4" s="1"/>
  <c r="X24" i="4" s="1"/>
  <c r="Y24" i="4" s="1"/>
  <c r="C25" i="4"/>
  <c r="V25" i="4" s="1"/>
  <c r="W25" i="4" s="1"/>
  <c r="X25" i="4" s="1"/>
  <c r="Y25" i="4" s="1"/>
  <c r="C26" i="4"/>
  <c r="V26" i="4" s="1"/>
  <c r="W26" i="4" s="1"/>
  <c r="X26" i="4" s="1"/>
  <c r="Y26" i="4" s="1"/>
  <c r="C27" i="4"/>
  <c r="V27" i="4" s="1"/>
  <c r="W27" i="4" s="1"/>
  <c r="X27" i="4" s="1"/>
  <c r="Y27" i="4" s="1"/>
  <c r="C28" i="4"/>
  <c r="V28" i="4" s="1"/>
  <c r="W28" i="4" s="1"/>
  <c r="X28" i="4" s="1"/>
  <c r="Y28" i="4" s="1"/>
  <c r="C29" i="4"/>
  <c r="V29" i="4" s="1"/>
  <c r="W29" i="4" s="1"/>
  <c r="X29" i="4" s="1"/>
  <c r="Y29" i="4" s="1"/>
  <c r="C30" i="4"/>
  <c r="W30" i="4" s="1"/>
  <c r="X30" i="4" s="1"/>
  <c r="Y30" i="4" s="1"/>
  <c r="C35" i="4"/>
  <c r="V35" i="4" s="1"/>
  <c r="W35" i="4" s="1"/>
  <c r="X35" i="4" s="1"/>
  <c r="Y35" i="4" s="1"/>
  <c r="C36" i="4"/>
  <c r="V36" i="4" s="1"/>
  <c r="W36" i="4" s="1"/>
  <c r="X36" i="4" s="1"/>
  <c r="Y36" i="4" s="1"/>
  <c r="C37" i="4"/>
  <c r="V37" i="4" s="1"/>
  <c r="W37" i="4" s="1"/>
  <c r="X37" i="4" s="1"/>
  <c r="Y37" i="4" s="1"/>
  <c r="C38" i="4"/>
  <c r="V38" i="4" s="1"/>
  <c r="W38" i="4" s="1"/>
  <c r="X38" i="4" s="1"/>
  <c r="Y38" i="4" s="1"/>
  <c r="C39" i="4"/>
  <c r="W39" i="4" s="1"/>
  <c r="X39" i="4" s="1"/>
  <c r="Y39" i="4" s="1"/>
  <c r="C40" i="4"/>
  <c r="W40" i="4" s="1"/>
  <c r="X40" i="4" s="1"/>
  <c r="Y40" i="4" s="1"/>
  <c r="C41" i="4"/>
  <c r="V41" i="4" s="1"/>
  <c r="W41" i="4" s="1"/>
  <c r="X41" i="4" s="1"/>
  <c r="Y41" i="4" s="1"/>
  <c r="C42" i="4"/>
  <c r="V42" i="4" s="1"/>
  <c r="W42" i="4" s="1"/>
  <c r="X42" i="4" s="1"/>
  <c r="Y42" i="4" s="1"/>
  <c r="C46" i="4"/>
  <c r="V46" i="4" s="1"/>
  <c r="W46" i="4" s="1"/>
  <c r="X46" i="4" s="1"/>
  <c r="Y46" i="4" s="1"/>
  <c r="C47" i="4"/>
  <c r="V47" i="4" s="1"/>
  <c r="W47" i="4" s="1"/>
  <c r="X47" i="4" s="1"/>
  <c r="Y47" i="4" s="1"/>
  <c r="C48" i="4"/>
  <c r="V48" i="4" s="1"/>
  <c r="W48" i="4" s="1"/>
  <c r="X48" i="4" s="1"/>
  <c r="Y48" i="4" s="1"/>
  <c r="C49" i="4"/>
  <c r="V49" i="4" s="1"/>
  <c r="W49" i="4" s="1"/>
  <c r="X49" i="4" s="1"/>
  <c r="Y49" i="4" s="1"/>
  <c r="C50" i="4"/>
  <c r="V50" i="4" s="1"/>
  <c r="W50" i="4" s="1"/>
  <c r="X50" i="4" s="1"/>
  <c r="Y50" i="4" s="1"/>
  <c r="C51" i="4"/>
  <c r="V51" i="4" s="1"/>
  <c r="W51" i="4" s="1"/>
  <c r="X51" i="4" s="1"/>
  <c r="Y51" i="4" s="1"/>
  <c r="C52" i="4"/>
  <c r="V52" i="4" s="1"/>
  <c r="W52" i="4" s="1"/>
  <c r="X52" i="4" s="1"/>
  <c r="Y52" i="4" s="1"/>
  <c r="C56" i="4"/>
  <c r="C57" i="4"/>
  <c r="C58" i="4"/>
  <c r="W58" i="4" s="1"/>
  <c r="X58" i="4" s="1"/>
  <c r="Y58" i="4" s="1"/>
  <c r="C59" i="4"/>
  <c r="C60" i="4"/>
  <c r="C61" i="4"/>
  <c r="C62" i="4"/>
  <c r="V62" i="4" s="1"/>
  <c r="W62" i="4" s="1"/>
  <c r="X62" i="4" s="1"/>
  <c r="Y62" i="4" s="1"/>
  <c r="C63" i="4"/>
  <c r="W67" i="4"/>
  <c r="X67" i="4" s="1"/>
  <c r="Y67" i="4" s="1"/>
  <c r="C68" i="4"/>
  <c r="W68" i="4" s="1"/>
  <c r="X68" i="4" s="1"/>
  <c r="Y68" i="4" s="1"/>
  <c r="C69" i="4"/>
  <c r="V69" i="4" s="1"/>
  <c r="W69" i="4" s="1"/>
  <c r="X69" i="4" s="1"/>
  <c r="Y69" i="4" s="1"/>
  <c r="C70" i="4"/>
  <c r="V70" i="4" s="1"/>
  <c r="W70" i="4" s="1"/>
  <c r="X70" i="4" s="1"/>
  <c r="Y70" i="4" s="1"/>
  <c r="C71" i="4"/>
  <c r="V71" i="4" s="1"/>
  <c r="W71" i="4" s="1"/>
  <c r="X71" i="4" s="1"/>
  <c r="Y71" i="4" s="1"/>
  <c r="C72" i="4"/>
  <c r="V72" i="4" s="1"/>
  <c r="W72" i="4" s="1"/>
  <c r="X72" i="4" s="1"/>
  <c r="Y72" i="4" s="1"/>
  <c r="C73" i="4"/>
  <c r="W73" i="4" s="1"/>
  <c r="X73" i="4" s="1"/>
  <c r="Y73" i="4" s="1"/>
  <c r="C74" i="4"/>
  <c r="V74" i="4" s="1"/>
  <c r="W74" i="4" s="1"/>
  <c r="X74" i="4" s="1"/>
  <c r="Y74" i="4" s="1"/>
  <c r="V75" i="4"/>
  <c r="W75" i="4" s="1"/>
  <c r="X75" i="4" s="1"/>
  <c r="Y75" i="4" s="1"/>
  <c r="W78" i="4"/>
  <c r="X78" i="4" s="1"/>
  <c r="Y78" i="4" s="1"/>
  <c r="C79" i="4"/>
  <c r="W79" i="4" s="1"/>
  <c r="X79" i="4" s="1"/>
  <c r="Y79" i="4" s="1"/>
  <c r="C80" i="4"/>
  <c r="V80" i="4" s="1"/>
  <c r="W80" i="4" s="1"/>
  <c r="X80" i="4" s="1"/>
  <c r="Y80" i="4" s="1"/>
  <c r="C81" i="4"/>
  <c r="V81" i="4" s="1"/>
  <c r="W81" i="4" s="1"/>
  <c r="X81" i="4" s="1"/>
  <c r="Y81" i="4" s="1"/>
  <c r="C82" i="4"/>
  <c r="V82" i="4" s="1"/>
  <c r="W82" i="4" s="1"/>
  <c r="X82" i="4" s="1"/>
  <c r="Y82" i="4" s="1"/>
  <c r="C83" i="4"/>
  <c r="V83" i="4" s="1"/>
  <c r="W83" i="4" s="1"/>
  <c r="X83" i="4" s="1"/>
  <c r="Y83" i="4" s="1"/>
  <c r="C84" i="4"/>
  <c r="V84" i="4" s="1"/>
  <c r="W84" i="4" s="1"/>
  <c r="X84" i="4" s="1"/>
  <c r="Y84" i="4" s="1"/>
  <c r="C85" i="4"/>
  <c r="V85" i="4" s="1"/>
  <c r="W85" i="4" s="1"/>
  <c r="X85" i="4" s="1"/>
  <c r="Y85" i="4" s="1"/>
  <c r="W88" i="4"/>
  <c r="X88" i="4" s="1"/>
  <c r="Y88" i="4" s="1"/>
  <c r="C89" i="4"/>
  <c r="V89" i="4" s="1"/>
  <c r="W89" i="4" s="1"/>
  <c r="X89" i="4" s="1"/>
  <c r="Y89" i="4" s="1"/>
  <c r="C90" i="4"/>
  <c r="V90" i="4" s="1"/>
  <c r="W90" i="4" s="1"/>
  <c r="X90" i="4" s="1"/>
  <c r="Y90" i="4" s="1"/>
  <c r="C91" i="4"/>
  <c r="V91" i="4" s="1"/>
  <c r="W91" i="4" s="1"/>
  <c r="X91" i="4" s="1"/>
  <c r="Y91" i="4" s="1"/>
  <c r="C92" i="4"/>
  <c r="V92" i="4" s="1"/>
  <c r="W92" i="4" s="1"/>
  <c r="X92" i="4" s="1"/>
  <c r="Y92" i="4" s="1"/>
  <c r="C93" i="4"/>
  <c r="W93" i="4" s="1"/>
  <c r="X93" i="4" s="1"/>
  <c r="Y93" i="4" s="1"/>
  <c r="C94" i="4"/>
  <c r="W94" i="4" s="1"/>
  <c r="X94" i="4" s="1"/>
  <c r="Y94" i="4" s="1"/>
  <c r="C95" i="4"/>
  <c r="W95" i="4" s="1"/>
  <c r="X95" i="4" s="1"/>
  <c r="Y95" i="4" s="1"/>
  <c r="C96" i="4"/>
  <c r="W96" i="4" s="1"/>
  <c r="X96" i="4" s="1"/>
  <c r="Y96" i="4" s="1"/>
  <c r="C99" i="4"/>
  <c r="V99" i="4" s="1"/>
  <c r="W99" i="4" s="1"/>
  <c r="X99" i="4" s="1"/>
  <c r="Y99" i="4" s="1"/>
  <c r="C100" i="4"/>
  <c r="V100" i="4" s="1"/>
  <c r="W100" i="4" s="1"/>
  <c r="X100" i="4" s="1"/>
  <c r="Y100" i="4" s="1"/>
  <c r="C101" i="4"/>
  <c r="V101" i="4" s="1"/>
  <c r="W101" i="4" s="1"/>
  <c r="X101" i="4" s="1"/>
  <c r="Y101" i="4" s="1"/>
  <c r="C102" i="4"/>
  <c r="V102" i="4" s="1"/>
  <c r="W102" i="4" s="1"/>
  <c r="X102" i="4" s="1"/>
  <c r="Y102" i="4" s="1"/>
  <c r="C103" i="4"/>
  <c r="V103" i="4" s="1"/>
  <c r="W103" i="4" s="1"/>
  <c r="X103" i="4" s="1"/>
  <c r="Y103" i="4" s="1"/>
  <c r="C104" i="4"/>
  <c r="V104" i="4" s="1"/>
  <c r="W104" i="4" s="1"/>
  <c r="X104" i="4" s="1"/>
  <c r="Y104" i="4" s="1"/>
  <c r="C105" i="4"/>
  <c r="V105" i="4" s="1"/>
  <c r="W105" i="4" s="1"/>
  <c r="X105" i="4" s="1"/>
  <c r="Y105" i="4" s="1"/>
  <c r="C106" i="4"/>
  <c r="V106" i="4" s="1"/>
  <c r="W106" i="4" s="1"/>
  <c r="X106" i="4" s="1"/>
  <c r="Y106" i="4" s="1"/>
  <c r="C107" i="4"/>
  <c r="V107" i="4" s="1"/>
  <c r="W107" i="4" s="1"/>
  <c r="X107" i="4" s="1"/>
  <c r="Y107" i="4" s="1"/>
  <c r="V108" i="4"/>
  <c r="W108" i="4" s="1"/>
  <c r="X108" i="4" s="1"/>
  <c r="Y108" i="4" s="1"/>
  <c r="W111" i="4"/>
  <c r="X111" i="4" s="1"/>
  <c r="Y111" i="4" s="1"/>
  <c r="C112" i="4"/>
  <c r="W112" i="4" s="1"/>
  <c r="X112" i="4" s="1"/>
  <c r="Y112" i="4" s="1"/>
  <c r="C113" i="4"/>
  <c r="W113" i="4" s="1"/>
  <c r="X113" i="4" s="1"/>
  <c r="Y113" i="4" s="1"/>
  <c r="C114" i="4"/>
  <c r="V114" i="4" s="1"/>
  <c r="W114" i="4" s="1"/>
  <c r="X114" i="4" s="1"/>
  <c r="Y114" i="4" s="1"/>
  <c r="C115" i="4"/>
  <c r="V115" i="4" s="1"/>
  <c r="W115" i="4" s="1"/>
  <c r="X115" i="4" s="1"/>
  <c r="Y115" i="4" s="1"/>
  <c r="C116" i="4"/>
  <c r="V116" i="4" s="1"/>
  <c r="W116" i="4" s="1"/>
  <c r="X116" i="4" s="1"/>
  <c r="Y116" i="4" s="1"/>
  <c r="C117" i="4"/>
  <c r="W117" i="4" s="1"/>
  <c r="X117" i="4" s="1"/>
  <c r="Y117" i="4" s="1"/>
  <c r="C118" i="4"/>
  <c r="W118" i="4" s="1"/>
  <c r="X118" i="4" s="1"/>
  <c r="Y118" i="4" s="1"/>
  <c r="C119" i="4"/>
  <c r="W119" i="4" s="1"/>
  <c r="X119" i="4" s="1"/>
  <c r="Y119" i="4" s="1"/>
  <c r="C120" i="4"/>
  <c r="V120" i="4" s="1"/>
  <c r="W120" i="4" s="1"/>
  <c r="X120" i="4" s="1"/>
  <c r="Y120" i="4" s="1"/>
  <c r="W123" i="4"/>
  <c r="X123" i="4" s="1"/>
  <c r="Y123" i="4" s="1"/>
  <c r="C124" i="4"/>
  <c r="W124" i="4" s="1"/>
  <c r="X124" i="4" s="1"/>
  <c r="Y124" i="4" s="1"/>
  <c r="C125" i="4"/>
  <c r="W125" i="4" s="1"/>
  <c r="X125" i="4" s="1"/>
  <c r="Y125" i="4" s="1"/>
  <c r="C126" i="4"/>
  <c r="W126" i="4" s="1"/>
  <c r="X126" i="4" s="1"/>
  <c r="Y126" i="4" s="1"/>
  <c r="C127" i="4"/>
  <c r="V127" i="4" s="1"/>
  <c r="W127" i="4" s="1"/>
  <c r="X127" i="4" s="1"/>
  <c r="Y127" i="4" s="1"/>
  <c r="C128" i="4"/>
  <c r="W128" i="4" s="1"/>
  <c r="X128" i="4" s="1"/>
  <c r="Y128" i="4" s="1"/>
  <c r="C129" i="4"/>
  <c r="V129" i="4" s="1"/>
  <c r="W129" i="4" s="1"/>
  <c r="X129" i="4" s="1"/>
  <c r="Y129" i="4" s="1"/>
  <c r="C130" i="4"/>
  <c r="V130" i="4" s="1"/>
  <c r="W130" i="4" s="1"/>
  <c r="X130" i="4" s="1"/>
  <c r="Y130" i="4" s="1"/>
  <c r="C131" i="4"/>
  <c r="V131" i="4" s="1"/>
  <c r="W131" i="4" s="1"/>
  <c r="X131" i="4" s="1"/>
  <c r="Y131" i="4" s="1"/>
  <c r="V132" i="4"/>
  <c r="W132" i="4" s="1"/>
  <c r="X132" i="4" s="1"/>
  <c r="Y132" i="4" s="1"/>
  <c r="V342" i="4" l="1"/>
  <c r="W342" i="4" s="1"/>
  <c r="X342" i="4" s="1"/>
  <c r="Y342" i="4" s="1"/>
  <c r="W56" i="4"/>
  <c r="X56" i="4" s="1"/>
  <c r="Y56" i="4" s="1"/>
  <c r="V61" i="4"/>
  <c r="W61" i="4" s="1"/>
  <c r="X61" i="4" s="1"/>
  <c r="Y61" i="4" s="1"/>
  <c r="V60" i="4"/>
  <c r="W60" i="4" s="1"/>
  <c r="X60" i="4" s="1"/>
  <c r="Y60" i="4" s="1"/>
  <c r="W57" i="4"/>
  <c r="X57" i="4" s="1"/>
  <c r="Y57" i="4" s="1"/>
  <c r="W63" i="4"/>
  <c r="X63" i="4" s="1"/>
  <c r="Y63" i="4" s="1"/>
  <c r="V59" i="4"/>
  <c r="W59" i="4" s="1"/>
  <c r="X59" i="4" s="1"/>
  <c r="Y59" i="4" s="1"/>
  <c r="W55" i="4"/>
  <c r="X55" i="4" s="1"/>
  <c r="Y55" i="4" s="1"/>
  <c r="W169" i="4"/>
  <c r="X169" i="4" s="1"/>
  <c r="Y169" i="4" s="1"/>
  <c r="C3" i="4"/>
  <c r="V3" i="4" s="1"/>
  <c r="W3" i="4" s="1"/>
  <c r="X3" i="4" s="1"/>
  <c r="Y3" i="4" s="1"/>
  <c r="C4" i="4"/>
  <c r="V4" i="4" s="1"/>
  <c r="C20" i="4"/>
  <c r="V20" i="4" s="1"/>
  <c r="W20" i="4" s="1"/>
  <c r="X20" i="4" s="1"/>
  <c r="Y20" i="4" s="1"/>
  <c r="C5" i="4"/>
  <c r="V5" i="4" s="1"/>
  <c r="W5" i="4" s="1"/>
  <c r="X5" i="4" s="1"/>
  <c r="Y5" i="4" s="1"/>
  <c r="C6" i="4"/>
  <c r="C7" i="4"/>
  <c r="V7" i="4" s="1"/>
  <c r="W7" i="4" s="1"/>
  <c r="X7" i="4" s="1"/>
  <c r="Y7" i="4" s="1"/>
  <c r="C8" i="4"/>
  <c r="V8" i="4" s="1"/>
  <c r="W8" i="4" s="1"/>
  <c r="X8" i="4" s="1"/>
  <c r="Y8" i="4" s="1"/>
  <c r="C9" i="4"/>
  <c r="V9" i="4" s="1"/>
  <c r="W9" i="4" s="1"/>
  <c r="X9" i="4" s="1"/>
  <c r="Y9" i="4" s="1"/>
  <c r="C14" i="4"/>
  <c r="V14" i="4" s="1"/>
  <c r="W14" i="4" s="1"/>
  <c r="X14" i="4" s="1"/>
  <c r="Y14" i="4" s="1"/>
  <c r="C15" i="4"/>
  <c r="V15" i="4" s="1"/>
  <c r="W15" i="4" s="1"/>
  <c r="X15" i="4" s="1"/>
  <c r="Y15" i="4" s="1"/>
  <c r="C16" i="4"/>
  <c r="V16" i="4" s="1"/>
  <c r="W16" i="4" s="1"/>
  <c r="X16" i="4" s="1"/>
  <c r="Y16" i="4" s="1"/>
  <c r="C17" i="4"/>
  <c r="V17" i="4" s="1"/>
  <c r="W17" i="4" s="1"/>
  <c r="X17" i="4" s="1"/>
  <c r="Y17" i="4" s="1"/>
  <c r="C18" i="4"/>
  <c r="V18" i="4" s="1"/>
  <c r="W18" i="4" s="1"/>
  <c r="X18" i="4" s="1"/>
  <c r="Y18" i="4" s="1"/>
  <c r="C19" i="4"/>
  <c r="V19" i="4" s="1"/>
  <c r="W19" i="4" s="1"/>
  <c r="X19" i="4" s="1"/>
  <c r="Y19" i="4" s="1"/>
  <c r="W4" i="4" l="1"/>
  <c r="X4" i="4" s="1"/>
  <c r="Y4" i="4" s="1"/>
  <c r="W6" i="4"/>
  <c r="X6" i="4" s="1"/>
  <c r="Y6" i="4" s="1"/>
</calcChain>
</file>

<file path=xl/sharedStrings.xml><?xml version="1.0" encoding="utf-8"?>
<sst xmlns="http://schemas.openxmlformats.org/spreadsheetml/2006/main" count="7025" uniqueCount="209">
  <si>
    <t>Bund Prøve</t>
  </si>
  <si>
    <t>PFHxA</t>
  </si>
  <si>
    <t>PFHpA</t>
  </si>
  <si>
    <t>PFOA</t>
  </si>
  <si>
    <t>PFNA</t>
  </si>
  <si>
    <t>PFBS</t>
  </si>
  <si>
    <t>PFHxS</t>
  </si>
  <si>
    <t>PFOS</t>
  </si>
  <si>
    <t>PFDS</t>
  </si>
  <si>
    <t>PFOSA</t>
  </si>
  <si>
    <t>PFBA</t>
  </si>
  <si>
    <t>PFPeA</t>
  </si>
  <si>
    <t>PFUnDA</t>
  </si>
  <si>
    <t>PFDoDA</t>
  </si>
  <si>
    <t>PFDA</t>
  </si>
  <si>
    <t>6:2 FTS</t>
  </si>
  <si>
    <t>m u.t.</t>
  </si>
  <si>
    <t>-</t>
  </si>
  <si>
    <t>µg/kg TS</t>
  </si>
  <si>
    <t>E1</t>
  </si>
  <si>
    <t>0,5</t>
  </si>
  <si>
    <t>&lt;0,500</t>
  </si>
  <si>
    <t>1,0</t>
  </si>
  <si>
    <t>1,5</t>
  </si>
  <si>
    <t>E8</t>
  </si>
  <si>
    <t>I8</t>
  </si>
  <si>
    <t>0,1</t>
  </si>
  <si>
    <t>Tørstofindhold</t>
  </si>
  <si>
    <t>%</t>
  </si>
  <si>
    <t>A4</t>
  </si>
  <si>
    <t>86,9</t>
  </si>
  <si>
    <t>&lt;10</t>
  </si>
  <si>
    <t>1</t>
  </si>
  <si>
    <t>88,1</t>
  </si>
  <si>
    <t>85,8</t>
  </si>
  <si>
    <t>2</t>
  </si>
  <si>
    <t>87,6</t>
  </si>
  <si>
    <t>2,5</t>
  </si>
  <si>
    <t>82,8</t>
  </si>
  <si>
    <t>3,5</t>
  </si>
  <si>
    <t>82,5</t>
  </si>
  <si>
    <t>5,5</t>
  </si>
  <si>
    <t>85,2</t>
  </si>
  <si>
    <t>7,5</t>
  </si>
  <si>
    <t>86,7</t>
  </si>
  <si>
    <t>J3</t>
  </si>
  <si>
    <t>84,4</t>
  </si>
  <si>
    <t>95,1</t>
  </si>
  <si>
    <t>83,7</t>
  </si>
  <si>
    <t>84,3</t>
  </si>
  <si>
    <t>87,2</t>
  </si>
  <si>
    <t>90,2</t>
  </si>
  <si>
    <t>91,1</t>
  </si>
  <si>
    <t>90,1</t>
  </si>
  <si>
    <t>C2</t>
  </si>
  <si>
    <t>90,3</t>
  </si>
  <si>
    <t>87,9</t>
  </si>
  <si>
    <t>84,5</t>
  </si>
  <si>
    <t>85,0</t>
  </si>
  <si>
    <t>83,6</t>
  </si>
  <si>
    <t>88,0</t>
  </si>
  <si>
    <t>7</t>
  </si>
  <si>
    <t>88,2</t>
  </si>
  <si>
    <t>B4</t>
  </si>
  <si>
    <t>85,5</t>
  </si>
  <si>
    <t>85,1</t>
  </si>
  <si>
    <t>85,4</t>
  </si>
  <si>
    <t>86,3</t>
  </si>
  <si>
    <t>81,7</t>
  </si>
  <si>
    <t>4,5</t>
  </si>
  <si>
    <t>83,2</t>
  </si>
  <si>
    <t>86,8</t>
  </si>
  <si>
    <t>K2</t>
  </si>
  <si>
    <t>84,0</t>
  </si>
  <si>
    <t>91,4</t>
  </si>
  <si>
    <t>81,3</t>
  </si>
  <si>
    <t>84,1</t>
  </si>
  <si>
    <t>85,3</t>
  </si>
  <si>
    <t>88,9</t>
  </si>
  <si>
    <t>D5</t>
  </si>
  <si>
    <t>81,6</t>
  </si>
  <si>
    <t>88,8</t>
  </si>
  <si>
    <t>83,8</t>
  </si>
  <si>
    <t>2,0</t>
  </si>
  <si>
    <t>81,9</t>
  </si>
  <si>
    <t>83,5</t>
  </si>
  <si>
    <t>82,6</t>
  </si>
  <si>
    <t>82,9</t>
  </si>
  <si>
    <t>6,5</t>
  </si>
  <si>
    <t>87,4</t>
  </si>
  <si>
    <t>7,0</t>
  </si>
  <si>
    <t>D3</t>
  </si>
  <si>
    <t>83,3</t>
  </si>
  <si>
    <t>82,4</t>
  </si>
  <si>
    <t>82,3</t>
  </si>
  <si>
    <t>84,6</t>
  </si>
  <si>
    <t>86,6</t>
  </si>
  <si>
    <t>I4</t>
  </si>
  <si>
    <t>80,0</t>
  </si>
  <si>
    <t>86,0</t>
  </si>
  <si>
    <t>89,4</t>
  </si>
  <si>
    <t>88,7</t>
  </si>
  <si>
    <t>J4</t>
  </si>
  <si>
    <t>81,4</t>
  </si>
  <si>
    <t>80,6</t>
  </si>
  <si>
    <t>84,8</t>
  </si>
  <si>
    <t>83,0</t>
  </si>
  <si>
    <t>87,0</t>
  </si>
  <si>
    <t>i2</t>
  </si>
  <si>
    <t>82,0</t>
  </si>
  <si>
    <t>84,9</t>
  </si>
  <si>
    <t>6,0</t>
  </si>
  <si>
    <t>K4</t>
  </si>
  <si>
    <t>85,6</t>
  </si>
  <si>
    <t>86,2</t>
  </si>
  <si>
    <t>7,2</t>
  </si>
  <si>
    <t>i3</t>
  </si>
  <si>
    <t>89,5</t>
  </si>
  <si>
    <t>88,4</t>
  </si>
  <si>
    <t>82,7</t>
  </si>
  <si>
    <t>84,7</t>
  </si>
  <si>
    <t>3,0</t>
  </si>
  <si>
    <t>85,7</t>
  </si>
  <si>
    <t>4,0</t>
  </si>
  <si>
    <t>6,7</t>
  </si>
  <si>
    <t>i5</t>
  </si>
  <si>
    <t>82,2</t>
  </si>
  <si>
    <t>88,3</t>
  </si>
  <si>
    <t>91,7</t>
  </si>
  <si>
    <t>6,8</t>
  </si>
  <si>
    <t>91,9</t>
  </si>
  <si>
    <t>D2</t>
  </si>
  <si>
    <t>E2</t>
  </si>
  <si>
    <t>F2</t>
  </si>
  <si>
    <t>I7</t>
  </si>
  <si>
    <t>J6</t>
  </si>
  <si>
    <t>K5</t>
  </si>
  <si>
    <t>C7</t>
  </si>
  <si>
    <t>D7</t>
  </si>
  <si>
    <t>E7</t>
  </si>
  <si>
    <t>S. Grøft nord</t>
  </si>
  <si>
    <t>78,9</t>
  </si>
  <si>
    <t>S. grøft syd</t>
  </si>
  <si>
    <t>74,9</t>
  </si>
  <si>
    <t>s. grøft midt</t>
  </si>
  <si>
    <t>76,3</t>
  </si>
  <si>
    <t>grøft nordøst</t>
  </si>
  <si>
    <t>79,2</t>
  </si>
  <si>
    <t>grøft bag brandvest</t>
  </si>
  <si>
    <t>84,2</t>
  </si>
  <si>
    <t>93,3</t>
  </si>
  <si>
    <t>92,3</t>
  </si>
  <si>
    <t>3</t>
  </si>
  <si>
    <t>92,5</t>
  </si>
  <si>
    <t>4</t>
  </si>
  <si>
    <t>93,4</t>
  </si>
  <si>
    <t>N grøft 1</t>
  </si>
  <si>
    <t>&lt;3,0</t>
  </si>
  <si>
    <t>N grøft 2</t>
  </si>
  <si>
    <t>N1</t>
  </si>
  <si>
    <t>N3</t>
  </si>
  <si>
    <t>N7</t>
  </si>
  <si>
    <t>N9</t>
  </si>
  <si>
    <t>S grøft 1</t>
  </si>
  <si>
    <t>S grøft 2</t>
  </si>
  <si>
    <t>S grøft 3</t>
  </si>
  <si>
    <t>S grøft 4</t>
  </si>
  <si>
    <t>S grøft 5</t>
  </si>
  <si>
    <t>B3</t>
  </si>
  <si>
    <t>83,1</t>
  </si>
  <si>
    <t>A3</t>
  </si>
  <si>
    <t>91,3</t>
  </si>
  <si>
    <t>B2</t>
  </si>
  <si>
    <t>80,7</t>
  </si>
  <si>
    <t>81,8</t>
  </si>
  <si>
    <t>83,9</t>
  </si>
  <si>
    <t>88,6</t>
  </si>
  <si>
    <t>D4</t>
  </si>
  <si>
    <t>8,0</t>
  </si>
  <si>
    <t>93,8</t>
  </si>
  <si>
    <t>5,0</t>
  </si>
  <si>
    <t>5B</t>
  </si>
  <si>
    <t>3C</t>
  </si>
  <si>
    <t>5</t>
  </si>
  <si>
    <t>6</t>
  </si>
  <si>
    <t>4C</t>
  </si>
  <si>
    <t>8</t>
  </si>
  <si>
    <t>C5</t>
  </si>
  <si>
    <t>B6</t>
  </si>
  <si>
    <t>A5</t>
  </si>
  <si>
    <t>C6</t>
  </si>
  <si>
    <t>Areal</t>
  </si>
  <si>
    <t>Lagtykkelse</t>
  </si>
  <si>
    <t>m</t>
  </si>
  <si>
    <t>m2</t>
  </si>
  <si>
    <t>Vægtfylde</t>
  </si>
  <si>
    <t>kg/m3</t>
  </si>
  <si>
    <t>µg</t>
  </si>
  <si>
    <t>Kildestyrke</t>
  </si>
  <si>
    <t>mg</t>
  </si>
  <si>
    <t>Sum af PFAS</t>
  </si>
  <si>
    <t>bund</t>
  </si>
  <si>
    <t>g</t>
  </si>
  <si>
    <t>kg</t>
  </si>
  <si>
    <t>B5</t>
  </si>
  <si>
    <t>C3</t>
  </si>
  <si>
    <t>C4</t>
  </si>
  <si>
    <t>mut.</t>
  </si>
  <si>
    <t>Sum PFAS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</si>
</sst>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sz val="10"/>
      <name val="Arial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NumberFormat="1" applyFont="1" applyFill="1" applyBorder="1" applyAlignment="1" applyProtection="1"/>
    <xf numFmtId="0" fontId="2" fillId="0" borderId="0" xfId="1" applyFont="1" applyAlignment="1" applyProtection="1">
      <alignment wrapText="1"/>
    </xf>
    <xf numFmtId="0" fontId="2" fillId="2" borderId="0" xfId="1" applyFont="1" applyFill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1" fillId="0" borderId="0" xfId="1" applyNumberFormat="1" applyFont="1" applyFill="1" applyBorder="1" applyAlignment="1" applyProtection="1"/>
    <xf numFmtId="0" fontId="2" fillId="0" borderId="0" xfId="1" applyFont="1" applyAlignment="1" applyProtection="1">
      <alignment wrapText="1"/>
    </xf>
    <xf numFmtId="0" fontId="2" fillId="2" borderId="0" xfId="1" applyFont="1" applyFill="1" applyAlignment="1" applyProtection="1">
      <alignment wrapText="1"/>
    </xf>
    <xf numFmtId="0" fontId="2" fillId="0" borderId="0" xfId="1" applyFont="1" applyAlignment="1" applyProtection="1">
      <alignment wrapText="1"/>
    </xf>
    <xf numFmtId="0" fontId="1" fillId="0" borderId="0" xfId="1" applyNumberFormat="1" applyFont="1" applyFill="1" applyBorder="1" applyAlignment="1" applyProtection="1"/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wrapText="1"/>
    </xf>
    <xf numFmtId="0" fontId="2" fillId="0" borderId="0" xfId="1" applyFont="1" applyFill="1" applyAlignment="1" applyProtection="1">
      <alignment wrapText="1"/>
    </xf>
    <xf numFmtId="2" fontId="2" fillId="0" borderId="0" xfId="1" applyNumberFormat="1" applyFont="1" applyAlignment="1" applyProtection="1">
      <alignment wrapText="1"/>
    </xf>
    <xf numFmtId="0" fontId="3" fillId="0" borderId="0" xfId="1" applyFont="1" applyAlignment="1" applyProtection="1">
      <alignment wrapText="1"/>
    </xf>
    <xf numFmtId="0" fontId="2" fillId="2" borderId="1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2" fillId="2" borderId="2" xfId="1" applyFont="1" applyFill="1" applyBorder="1" applyAlignment="1" applyProtection="1">
      <alignment wrapText="1"/>
    </xf>
    <xf numFmtId="0" fontId="2" fillId="0" borderId="2" xfId="1" applyFont="1" applyBorder="1" applyAlignment="1" applyProtection="1">
      <alignment wrapText="1"/>
    </xf>
    <xf numFmtId="0" fontId="2" fillId="2" borderId="4" xfId="1" applyFont="1" applyFill="1" applyBorder="1" applyAlignment="1" applyProtection="1">
      <alignment wrapText="1"/>
    </xf>
    <xf numFmtId="0" fontId="2" fillId="3" borderId="4" xfId="1" applyFont="1" applyFill="1" applyBorder="1" applyAlignment="1" applyProtection="1">
      <alignment wrapText="1"/>
    </xf>
    <xf numFmtId="0" fontId="2" fillId="3" borderId="3" xfId="1" applyFont="1" applyFill="1" applyBorder="1" applyAlignment="1" applyProtection="1">
      <alignment wrapText="1"/>
    </xf>
    <xf numFmtId="0" fontId="2" fillId="3" borderId="1" xfId="1" applyFont="1" applyFill="1" applyBorder="1" applyAlignment="1" applyProtection="1">
      <alignment wrapText="1"/>
    </xf>
    <xf numFmtId="0" fontId="2" fillId="2" borderId="6" xfId="1" applyFont="1" applyFill="1" applyBorder="1" applyAlignment="1" applyProtection="1">
      <alignment wrapText="1"/>
    </xf>
    <xf numFmtId="0" fontId="0" fillId="0" borderId="2" xfId="0" applyBorder="1"/>
    <xf numFmtId="0" fontId="0" fillId="0" borderId="6" xfId="0" applyBorder="1"/>
    <xf numFmtId="0" fontId="2" fillId="0" borderId="1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wrapText="1"/>
    </xf>
    <xf numFmtId="0" fontId="2" fillId="0" borderId="5" xfId="1" applyFont="1" applyFill="1" applyBorder="1" applyAlignment="1" applyProtection="1">
      <alignment wrapText="1"/>
    </xf>
    <xf numFmtId="0" fontId="0" fillId="4" borderId="0" xfId="0" applyFill="1"/>
    <xf numFmtId="0" fontId="2" fillId="0" borderId="0" xfId="1" applyFont="1" applyFill="1" applyBorder="1" applyAlignment="1" applyProtection="1">
      <alignment wrapText="1"/>
    </xf>
    <xf numFmtId="0" fontId="2" fillId="0" borderId="7" xfId="1" applyFont="1" applyBorder="1" applyAlignment="1" applyProtection="1">
      <alignment wrapText="1"/>
    </xf>
    <xf numFmtId="0" fontId="2" fillId="0" borderId="7" xfId="1" applyFont="1" applyFill="1" applyBorder="1" applyAlignment="1" applyProtection="1">
      <alignment wrapText="1"/>
    </xf>
    <xf numFmtId="0" fontId="0" fillId="0" borderId="7" xfId="0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'2018'!$C$1:$C$2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'2018'!$C$3:$C$11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2.0099999999999998</c:v>
                </c:pt>
                <c:pt idx="4">
                  <c:v>1.45</c:v>
                </c:pt>
                <c:pt idx="5">
                  <c:v>0</c:v>
                </c:pt>
                <c:pt idx="6">
                  <c:v>0.505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E-4659-BB9C-DDB9703D2107}"/>
            </c:ext>
          </c:extLst>
        </c:ser>
        <c:ser>
          <c:idx val="0"/>
          <c:order val="1"/>
          <c:tx>
            <c:strRef>
              <c:f>'2018'!$D$1:$D$2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'2018'!$D$3:$D$11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1.02</c:v>
                </c:pt>
                <c:pt idx="4">
                  <c:v>0.84399999999999997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E-4659-BB9C-DDB9703D2107}"/>
            </c:ext>
          </c:extLst>
        </c:ser>
        <c:ser>
          <c:idx val="1"/>
          <c:order val="2"/>
          <c:tx>
            <c:strRef>
              <c:f>'2018'!$E$1:$E$2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'2018'!$E$3:$E$11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0.73199999999999998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E-4659-BB9C-DDB9703D2107}"/>
            </c:ext>
          </c:extLst>
        </c:ser>
        <c:ser>
          <c:idx val="3"/>
          <c:order val="3"/>
          <c:tx>
            <c:strRef>
              <c:f>'2018'!$F$1:$F$2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'2018'!$F$3:$F$11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4E-4659-BB9C-DDB9703D2107}"/>
            </c:ext>
          </c:extLst>
        </c:ser>
        <c:ser>
          <c:idx val="4"/>
          <c:order val="4"/>
          <c:tx>
            <c:strRef>
              <c:f>'2018'!$G$1:$G$2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'2018'!$G$3:$G$11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4E-4659-BB9C-DDB9703D2107}"/>
            </c:ext>
          </c:extLst>
        </c:ser>
        <c:ser>
          <c:idx val="5"/>
          <c:order val="5"/>
          <c:tx>
            <c:strRef>
              <c:f>'2018'!$H$1:$H$2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'2018'!$H$3:$H$11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0.69</c:v>
                </c:pt>
                <c:pt idx="3">
                  <c:v>2.0699999999999998</c:v>
                </c:pt>
                <c:pt idx="4">
                  <c:v>0.91900000000000004</c:v>
                </c:pt>
                <c:pt idx="5">
                  <c:v>0.88200000000000001</c:v>
                </c:pt>
                <c:pt idx="6">
                  <c:v>2.93</c:v>
                </c:pt>
                <c:pt idx="7">
                  <c:v>0.61099999999999999</c:v>
                </c:pt>
                <c:pt idx="8">
                  <c:v>4.6399999999999997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4E-4659-BB9C-DDB9703D2107}"/>
            </c:ext>
          </c:extLst>
        </c:ser>
        <c:ser>
          <c:idx val="6"/>
          <c:order val="6"/>
          <c:tx>
            <c:strRef>
              <c:f>'2018'!$I$1:$I$2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'2018'!$I$3:$I$11</c:f>
              <c:numCache>
                <c:formatCode>General</c:formatCode>
                <c:ptCount val="9"/>
                <c:pt idx="0">
                  <c:v>21.7</c:v>
                </c:pt>
                <c:pt idx="1">
                  <c:v>21.8</c:v>
                </c:pt>
                <c:pt idx="2">
                  <c:v>4.45</c:v>
                </c:pt>
                <c:pt idx="3">
                  <c:v>143</c:v>
                </c:pt>
                <c:pt idx="4">
                  <c:v>48</c:v>
                </c:pt>
                <c:pt idx="5">
                  <c:v>30.8</c:v>
                </c:pt>
                <c:pt idx="6">
                  <c:v>96.9</c:v>
                </c:pt>
                <c:pt idx="7">
                  <c:v>26.5</c:v>
                </c:pt>
                <c:pt idx="8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64E-4659-BB9C-DDB9703D2107}"/>
            </c:ext>
          </c:extLst>
        </c:ser>
        <c:ser>
          <c:idx val="7"/>
          <c:order val="7"/>
          <c:tx>
            <c:strRef>
              <c:f>'2018'!$J$1:$J$2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'2018'!$J$3:$J$11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64E-4659-BB9C-DDB9703D2107}"/>
            </c:ext>
          </c:extLst>
        </c:ser>
        <c:ser>
          <c:idx val="8"/>
          <c:order val="8"/>
          <c:tx>
            <c:strRef>
              <c:f>'2018'!$K$1:$K$2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'2018'!$K$3:$K$11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64E-4659-BB9C-DDB9703D2107}"/>
            </c:ext>
          </c:extLst>
        </c:ser>
        <c:ser>
          <c:idx val="9"/>
          <c:order val="9"/>
          <c:tx>
            <c:strRef>
              <c:f>'2018'!$L$1:$L$2</c:f>
              <c:strCache>
                <c:ptCount val="2"/>
                <c:pt idx="0">
                  <c:v>PFBA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'2018'!$L$3:$L$11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0.72199999999999998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64E-4659-BB9C-DDB9703D2107}"/>
            </c:ext>
          </c:extLst>
        </c:ser>
        <c:ser>
          <c:idx val="10"/>
          <c:order val="10"/>
          <c:tx>
            <c:strRef>
              <c:f>'2018'!$M$1:$M$2</c:f>
              <c:strCache>
                <c:ptCount val="2"/>
                <c:pt idx="0">
                  <c:v>PFPeA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'2018'!$M$3:$M$11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2.3199999999999998</c:v>
                </c:pt>
                <c:pt idx="4">
                  <c:v>0.98699999999999999</c:v>
                </c:pt>
                <c:pt idx="5">
                  <c:v>0</c:v>
                </c:pt>
                <c:pt idx="6">
                  <c:v>0.59499999999999997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64E-4659-BB9C-DDB9703D2107}"/>
            </c:ext>
          </c:extLst>
        </c:ser>
        <c:ser>
          <c:idx val="11"/>
          <c:order val="11"/>
          <c:tx>
            <c:strRef>
              <c:f>'2018'!$N$1:$N$2</c:f>
              <c:strCache>
                <c:ptCount val="2"/>
                <c:pt idx="0">
                  <c:v>PFUnDA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'2018'!$N$3:$N$11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64E-4659-BB9C-DDB9703D2107}"/>
            </c:ext>
          </c:extLst>
        </c:ser>
        <c:ser>
          <c:idx val="12"/>
          <c:order val="12"/>
          <c:tx>
            <c:strRef>
              <c:f>'2018'!$O$1:$O$2</c:f>
              <c:strCache>
                <c:ptCount val="2"/>
                <c:pt idx="0">
                  <c:v>PFDoDA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'2018'!$O$3:$O$11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64E-4659-BB9C-DDB9703D2107}"/>
            </c:ext>
          </c:extLst>
        </c:ser>
        <c:ser>
          <c:idx val="13"/>
          <c:order val="13"/>
          <c:tx>
            <c:strRef>
              <c:f>'2018'!$P$1:$P$2</c:f>
              <c:strCache>
                <c:ptCount val="2"/>
                <c:pt idx="0">
                  <c:v>PFDA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'2018'!$P$3:$P$11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64E-4659-BB9C-DDB9703D2107}"/>
            </c:ext>
          </c:extLst>
        </c:ser>
        <c:ser>
          <c:idx val="14"/>
          <c:order val="14"/>
          <c:tx>
            <c:strRef>
              <c:f>'2018'!$Q$1:$Q$2</c:f>
              <c:strCache>
                <c:ptCount val="2"/>
                <c:pt idx="0">
                  <c:v>6:2 FTS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'2018'!$A$3:$B$11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1,0</c:v>
                  </c:pt>
                  <c:pt idx="5">
                    <c:v>1,5</c:v>
                  </c:pt>
                  <c:pt idx="6">
                    <c:v>0,1</c:v>
                  </c:pt>
                  <c:pt idx="7">
                    <c:v>1,0</c:v>
                  </c:pt>
                  <c:pt idx="8">
                    <c:v>1,5</c:v>
                  </c:pt>
                </c:lvl>
                <c:lvl>
                  <c:pt idx="0">
                    <c:v>E1</c:v>
                  </c:pt>
                  <c:pt idx="1">
                    <c:v>E1</c:v>
                  </c:pt>
                  <c:pt idx="2">
                    <c:v>E1</c:v>
                  </c:pt>
                  <c:pt idx="3">
                    <c:v>E8</c:v>
                  </c:pt>
                  <c:pt idx="4">
                    <c:v>E8</c:v>
                  </c:pt>
                  <c:pt idx="5">
                    <c:v>E8</c:v>
                  </c:pt>
                  <c:pt idx="6">
                    <c:v>I8</c:v>
                  </c:pt>
                  <c:pt idx="7">
                    <c:v>I8</c:v>
                  </c:pt>
                  <c:pt idx="8">
                    <c:v>I8</c:v>
                  </c:pt>
                </c:lvl>
              </c:multiLvlStrCache>
            </c:multiLvlStrRef>
          </c:cat>
          <c:val>
            <c:numRef>
              <c:f>'2018'!$Q$3:$Q$11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64E-4659-BB9C-DDB9703D2107}"/>
            </c:ext>
          </c:extLst>
        </c:ser>
        <c:ser>
          <c:idx val="15"/>
          <c:order val="15"/>
          <c:tx>
            <c:strRef>
              <c:f>'2018'!$C$23</c:f>
              <c:strCache>
                <c:ptCount val="1"/>
                <c:pt idx="0">
                  <c:v>PFHxA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64E-4659-BB9C-DDB9703D2107}"/>
            </c:ext>
          </c:extLst>
        </c:ser>
        <c:ser>
          <c:idx val="16"/>
          <c:order val="16"/>
          <c:tx>
            <c:strRef>
              <c:f>'2018'!$D$23</c:f>
              <c:strCache>
                <c:ptCount val="1"/>
                <c:pt idx="0">
                  <c:v>PFHpA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64E-4659-BB9C-DDB9703D2107}"/>
            </c:ext>
          </c:extLst>
        </c:ser>
        <c:ser>
          <c:idx val="17"/>
          <c:order val="17"/>
          <c:tx>
            <c:strRef>
              <c:f>'2018'!$E$23</c:f>
              <c:strCache>
                <c:ptCount val="1"/>
                <c:pt idx="0">
                  <c:v>PFOA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'2018'!$E$24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64E-4659-BB9C-DDB9703D2107}"/>
            </c:ext>
          </c:extLst>
        </c:ser>
        <c:ser>
          <c:idx val="18"/>
          <c:order val="18"/>
          <c:tx>
            <c:strRef>
              <c:f>'2018'!$F$23</c:f>
              <c:strCache>
                <c:ptCount val="1"/>
                <c:pt idx="0">
                  <c:v>PFNA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64E-4659-BB9C-DDB9703D2107}"/>
            </c:ext>
          </c:extLst>
        </c:ser>
        <c:ser>
          <c:idx val="19"/>
          <c:order val="19"/>
          <c:tx>
            <c:strRef>
              <c:f>'2018'!$G$23</c:f>
              <c:strCache>
                <c:ptCount val="1"/>
                <c:pt idx="0">
                  <c:v>PFBS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'2018'!$G$24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A64E-4659-BB9C-DDB9703D2107}"/>
            </c:ext>
          </c:extLst>
        </c:ser>
        <c:ser>
          <c:idx val="20"/>
          <c:order val="20"/>
          <c:tx>
            <c:strRef>
              <c:f>'2018'!$H$23</c:f>
              <c:strCache>
                <c:ptCount val="1"/>
                <c:pt idx="0">
                  <c:v>PFHxS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'2018'!$H$24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64E-4659-BB9C-DDB9703D2107}"/>
            </c:ext>
          </c:extLst>
        </c:ser>
        <c:ser>
          <c:idx val="21"/>
          <c:order val="21"/>
          <c:tx>
            <c:strRef>
              <c:f>'2018'!$I$23</c:f>
              <c:strCache>
                <c:ptCount val="1"/>
                <c:pt idx="0">
                  <c:v>PFOS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'2018'!$I$24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A64E-4659-BB9C-DDB9703D2107}"/>
            </c:ext>
          </c:extLst>
        </c:ser>
        <c:ser>
          <c:idx val="22"/>
          <c:order val="22"/>
          <c:tx>
            <c:strRef>
              <c:f>'2018'!$J$23</c:f>
              <c:strCache>
                <c:ptCount val="1"/>
                <c:pt idx="0">
                  <c:v>PFDS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'2018'!$J$24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64E-4659-BB9C-DDB9703D2107}"/>
            </c:ext>
          </c:extLst>
        </c:ser>
        <c:ser>
          <c:idx val="23"/>
          <c:order val="23"/>
          <c:tx>
            <c:strRef>
              <c:f>'2018'!$K$23</c:f>
              <c:strCache>
                <c:ptCount val="1"/>
                <c:pt idx="0">
                  <c:v>PFOSA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'2018'!$K$24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A64E-4659-BB9C-DDB9703D2107}"/>
            </c:ext>
          </c:extLst>
        </c:ser>
        <c:ser>
          <c:idx val="24"/>
          <c:order val="24"/>
          <c:tx>
            <c:strRef>
              <c:f>'2018'!$L$23</c:f>
              <c:strCache>
                <c:ptCount val="1"/>
                <c:pt idx="0">
                  <c:v>PFBA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'2018'!$L$24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64E-4659-BB9C-DDB9703D2107}"/>
            </c:ext>
          </c:extLst>
        </c:ser>
        <c:ser>
          <c:idx val="25"/>
          <c:order val="25"/>
          <c:tx>
            <c:strRef>
              <c:f>'2018'!$M$23</c:f>
              <c:strCache>
                <c:ptCount val="1"/>
                <c:pt idx="0">
                  <c:v>PFPeA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'2018'!$M$24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A64E-4659-BB9C-DDB9703D2107}"/>
            </c:ext>
          </c:extLst>
        </c:ser>
        <c:ser>
          <c:idx val="26"/>
          <c:order val="26"/>
          <c:tx>
            <c:strRef>
              <c:f>'2018'!$N$23</c:f>
              <c:strCache>
                <c:ptCount val="1"/>
                <c:pt idx="0">
                  <c:v>PFUnDA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'2018'!$N$24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A64E-4659-BB9C-DDB9703D2107}"/>
            </c:ext>
          </c:extLst>
        </c:ser>
        <c:ser>
          <c:idx val="27"/>
          <c:order val="27"/>
          <c:tx>
            <c:strRef>
              <c:f>'2018'!$O$23</c:f>
              <c:strCache>
                <c:ptCount val="1"/>
                <c:pt idx="0">
                  <c:v>PFDoDA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'2018'!$O$24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A64E-4659-BB9C-DDB9703D2107}"/>
            </c:ext>
          </c:extLst>
        </c:ser>
        <c:ser>
          <c:idx val="28"/>
          <c:order val="28"/>
          <c:tx>
            <c:strRef>
              <c:f>'2018'!$P$23</c:f>
              <c:strCache>
                <c:ptCount val="1"/>
                <c:pt idx="0">
                  <c:v>PFDA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'2018'!$P$24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A64E-4659-BB9C-DDB9703D2107}"/>
            </c:ext>
          </c:extLst>
        </c:ser>
        <c:ser>
          <c:idx val="29"/>
          <c:order val="29"/>
          <c:tx>
            <c:strRef>
              <c:f>'2018'!$Q$23</c:f>
              <c:strCache>
                <c:ptCount val="1"/>
                <c:pt idx="0">
                  <c:v>6:2 FTS</c:v>
                </c:pt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'2018'!$Q$24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A64E-4659-BB9C-DDB9703D2107}"/>
            </c:ext>
          </c:extLst>
        </c:ser>
        <c:ser>
          <c:idx val="30"/>
          <c:order val="30"/>
          <c:tx>
            <c:strRef>
              <c:f>'2018'!$R$23</c:f>
              <c:strCache>
                <c:ptCount val="1"/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'2018'!$R$24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5-A64E-4659-BB9C-DDB9703D2107}"/>
            </c:ext>
          </c:extLst>
        </c:ser>
        <c:ser>
          <c:idx val="31"/>
          <c:order val="31"/>
          <c:tx>
            <c:strRef>
              <c:f>'2018'!$S$23</c:f>
              <c:strCache>
                <c:ptCount val="1"/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'2018'!$S$24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6-A64E-4659-BB9C-DDB9703D2107}"/>
            </c:ext>
          </c:extLst>
        </c:ser>
        <c:ser>
          <c:idx val="32"/>
          <c:order val="32"/>
          <c:tx>
            <c:strRef>
              <c:f>'2018'!$T$23</c:f>
              <c:strCache>
                <c:ptCount val="1"/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'2018'!$T$24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7-A64E-4659-BB9C-DDB9703D2107}"/>
            </c:ext>
          </c:extLst>
        </c:ser>
        <c:ser>
          <c:idx val="33"/>
          <c:order val="33"/>
          <c:tx>
            <c:strRef>
              <c:f>'2018'!$U$23</c:f>
              <c:strCache>
                <c:ptCount val="1"/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'2018'!$U$24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8-A64E-4659-BB9C-DDB9703D2107}"/>
            </c:ext>
          </c:extLst>
        </c:ser>
        <c:ser>
          <c:idx val="34"/>
          <c:order val="34"/>
          <c:tx>
            <c:strRef>
              <c:f>'2018'!$V$23</c:f>
              <c:strCache>
                <c:ptCount val="1"/>
              </c:strCache>
            </c:strRef>
          </c:tx>
          <c:invertIfNegative val="0"/>
          <c:cat>
            <c:numRef>
              <c:f>'2018'!$A$24:$B$24</c:f>
              <c:numCache>
                <c:formatCode>General</c:formatCode>
                <c:ptCount val="2"/>
              </c:numCache>
            </c:numRef>
          </c:cat>
          <c:val>
            <c:numRef>
              <c:f>'2018'!$V$24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9-A64E-4659-BB9C-DDB9703D2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432269127647943"/>
          <c:h val="0.86109111361079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2015'!$C$80:$C$81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2015'!$C$82:$C$90</c:f>
            </c:numRef>
          </c:val>
          <c:extLst>
            <c:ext xmlns:c16="http://schemas.microsoft.com/office/drawing/2014/chart" uri="{C3380CC4-5D6E-409C-BE32-E72D297353CC}">
              <c16:uniqueId val="{00000000-5D6A-47CD-BA4A-D8496A30C248}"/>
            </c:ext>
          </c:extLst>
        </c:ser>
        <c:ser>
          <c:idx val="0"/>
          <c:order val="1"/>
          <c:tx>
            <c:strRef>
              <c:f>' 2014 2015'!$D$80:$D$81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2015'!$D$82:$D$90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A-47CD-BA4A-D8496A30C248}"/>
            </c:ext>
          </c:extLst>
        </c:ser>
        <c:ser>
          <c:idx val="1"/>
          <c:order val="2"/>
          <c:tx>
            <c:strRef>
              <c:f>' 2014 2015'!$E$80:$E$81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2015'!$E$82:$E$90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A-47CD-BA4A-D8496A30C248}"/>
            </c:ext>
          </c:extLst>
        </c:ser>
        <c:ser>
          <c:idx val="3"/>
          <c:order val="3"/>
          <c:tx>
            <c:strRef>
              <c:f>' 2014 2015'!$F$80:$F$81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2015'!$F$82:$F$90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A-47CD-BA4A-D8496A30C248}"/>
            </c:ext>
          </c:extLst>
        </c:ser>
        <c:ser>
          <c:idx val="4"/>
          <c:order val="4"/>
          <c:tx>
            <c:strRef>
              <c:f>' 2014 2015'!$G$80:$G$81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2015'!$G$82:$G$90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A-47CD-BA4A-D8496A30C248}"/>
            </c:ext>
          </c:extLst>
        </c:ser>
        <c:ser>
          <c:idx val="5"/>
          <c:order val="5"/>
          <c:tx>
            <c:strRef>
              <c:f>' 2014 2015'!$H$80:$H$81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2015'!$H$82:$H$90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6A-47CD-BA4A-D8496A30C248}"/>
            </c:ext>
          </c:extLst>
        </c:ser>
        <c:ser>
          <c:idx val="6"/>
          <c:order val="6"/>
          <c:tx>
            <c:strRef>
              <c:f>' 2014 2015'!$I$80:$I$81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2015'!$I$82:$I$90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6A-47CD-BA4A-D8496A30C248}"/>
            </c:ext>
          </c:extLst>
        </c:ser>
        <c:ser>
          <c:idx val="7"/>
          <c:order val="7"/>
          <c:tx>
            <c:strRef>
              <c:f>' 2014 2015'!$J$80:$J$81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57-4914-B754-2769DE7C7A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57-4914-B754-2769DE7C7A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57-4914-B754-2769DE7C7A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57-4914-B754-2769DE7C7A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2015'!$J$82:$J$90</c:f>
              <c:numCache>
                <c:formatCode>General</c:formatCode>
                <c:ptCount val="9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34</c:v>
                </c:pt>
                <c:pt idx="7">
                  <c:v>32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6A-47CD-BA4A-D8496A30C248}"/>
            </c:ext>
          </c:extLst>
        </c:ser>
        <c:ser>
          <c:idx val="8"/>
          <c:order val="8"/>
          <c:tx>
            <c:strRef>
              <c:f>' 2014 2015'!$K$80:$K$81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2015'!$K$82:$K$90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A-47CD-BA4A-D8496A30C248}"/>
            </c:ext>
          </c:extLst>
        </c:ser>
        <c:ser>
          <c:idx val="9"/>
          <c:order val="9"/>
          <c:tx>
            <c:strRef>
              <c:f>' 2014 2015'!$L$80:$L$81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2015'!$A$82:$B$90</c:f>
              <c:multiLvlStrCache>
                <c:ptCount val="9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7,5</c:v>
                  </c:pt>
                </c:lvl>
                <c:lvl>
                  <c:pt idx="0">
                    <c:v>i2</c:v>
                  </c:pt>
                  <c:pt idx="1">
                    <c:v>i2</c:v>
                  </c:pt>
                  <c:pt idx="2">
                    <c:v>i2</c:v>
                  </c:pt>
                  <c:pt idx="3">
                    <c:v>i2</c:v>
                  </c:pt>
                  <c:pt idx="4">
                    <c:v>i2</c:v>
                  </c:pt>
                  <c:pt idx="5">
                    <c:v>i2</c:v>
                  </c:pt>
                  <c:pt idx="6">
                    <c:v>i2</c:v>
                  </c:pt>
                  <c:pt idx="7">
                    <c:v>i2</c:v>
                  </c:pt>
                  <c:pt idx="8">
                    <c:v>i2</c:v>
                  </c:pt>
                </c:lvl>
              </c:multiLvlStrCache>
            </c:multiLvlStrRef>
          </c:cat>
          <c:val>
            <c:numRef>
              <c:f>' 2014 2015'!$L$82:$L$90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A-47CD-BA4A-D8496A30C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2015'!$C$91:$C$92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2015'!$C$93:$C$112</c:f>
            </c:numRef>
          </c:val>
          <c:extLst>
            <c:ext xmlns:c16="http://schemas.microsoft.com/office/drawing/2014/chart" uri="{C3380CC4-5D6E-409C-BE32-E72D297353CC}">
              <c16:uniqueId val="{00000000-73E4-4884-822C-A84D6C27874F}"/>
            </c:ext>
          </c:extLst>
        </c:ser>
        <c:ser>
          <c:idx val="0"/>
          <c:order val="1"/>
          <c:tx>
            <c:strRef>
              <c:f>' 2014 2015'!$D$91:$D$92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2015'!$D$93:$D$112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884-822C-A84D6C27874F}"/>
            </c:ext>
          </c:extLst>
        </c:ser>
        <c:ser>
          <c:idx val="1"/>
          <c:order val="2"/>
          <c:tx>
            <c:strRef>
              <c:f>' 2014 2015'!$E$91:$E$92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2015'!$E$93:$E$112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884-822C-A84D6C27874F}"/>
            </c:ext>
          </c:extLst>
        </c:ser>
        <c:ser>
          <c:idx val="3"/>
          <c:order val="3"/>
          <c:tx>
            <c:strRef>
              <c:f>' 2014 2015'!$F$91:$F$92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2015'!$F$93:$F$112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884-822C-A84D6C27874F}"/>
            </c:ext>
          </c:extLst>
        </c:ser>
        <c:ser>
          <c:idx val="4"/>
          <c:order val="4"/>
          <c:tx>
            <c:strRef>
              <c:f>' 2014 2015'!$G$91:$G$92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2015'!$G$93:$G$112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884-822C-A84D6C27874F}"/>
            </c:ext>
          </c:extLst>
        </c:ser>
        <c:ser>
          <c:idx val="5"/>
          <c:order val="5"/>
          <c:tx>
            <c:strRef>
              <c:f>' 2014 2015'!$H$91:$H$92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2015'!$H$93:$H$112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884-822C-A84D6C27874F}"/>
            </c:ext>
          </c:extLst>
        </c:ser>
        <c:ser>
          <c:idx val="6"/>
          <c:order val="6"/>
          <c:tx>
            <c:strRef>
              <c:f>' 2014 2015'!$I$91:$I$92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2015'!$I$93:$I$112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884-822C-A84D6C27874F}"/>
            </c:ext>
          </c:extLst>
        </c:ser>
        <c:ser>
          <c:idx val="7"/>
          <c:order val="7"/>
          <c:tx>
            <c:strRef>
              <c:f>' 2014 2015'!$J$91:$J$92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2015'!$J$93:$J$112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210</c:v>
                </c:pt>
                <c:pt idx="11">
                  <c:v>89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25</c:v>
                </c:pt>
                <c:pt idx="17">
                  <c:v>16</c:v>
                </c:pt>
                <c:pt idx="18">
                  <c:v>76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E4-4884-822C-A84D6C27874F}"/>
            </c:ext>
          </c:extLst>
        </c:ser>
        <c:ser>
          <c:idx val="8"/>
          <c:order val="8"/>
          <c:tx>
            <c:strRef>
              <c:f>' 2014 2015'!$K$91:$K$92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2015'!$K$93:$K$112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E4-4884-822C-A84D6C27874F}"/>
            </c:ext>
          </c:extLst>
        </c:ser>
        <c:ser>
          <c:idx val="9"/>
          <c:order val="9"/>
          <c:tx>
            <c:strRef>
              <c:f>' 2014 2015'!$L$91:$L$92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2015'!$A$93:$B$112</c:f>
              <c:multiLvlStrCache>
                <c:ptCount val="2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7,0</c:v>
                  </c:pt>
                  <c:pt idx="9">
                    <c:v>7,2</c:v>
                  </c:pt>
                  <c:pt idx="10">
                    <c:v>0,5</c:v>
                  </c:pt>
                  <c:pt idx="11">
                    <c:v>1,0</c:v>
                  </c:pt>
                  <c:pt idx="12">
                    <c:v>1,5</c:v>
                  </c:pt>
                  <c:pt idx="13">
                    <c:v>2,0</c:v>
                  </c:pt>
                  <c:pt idx="14">
                    <c:v>2,5</c:v>
                  </c:pt>
                  <c:pt idx="15">
                    <c:v>3,0</c:v>
                  </c:pt>
                  <c:pt idx="16">
                    <c:v>4,0</c:v>
                  </c:pt>
                  <c:pt idx="17">
                    <c:v>5,5</c:v>
                  </c:pt>
                  <c:pt idx="18">
                    <c:v>6,0</c:v>
                  </c:pt>
                  <c:pt idx="19">
                    <c:v>6,7</c:v>
                  </c:pt>
                </c:lvl>
                <c:lvl>
                  <c:pt idx="0">
                    <c:v>K4</c:v>
                  </c:pt>
                  <c:pt idx="1">
                    <c:v>K4</c:v>
                  </c:pt>
                  <c:pt idx="2">
                    <c:v>K4</c:v>
                  </c:pt>
                  <c:pt idx="3">
                    <c:v>K4</c:v>
                  </c:pt>
                  <c:pt idx="4">
                    <c:v>K4</c:v>
                  </c:pt>
                  <c:pt idx="5">
                    <c:v>K4</c:v>
                  </c:pt>
                  <c:pt idx="6">
                    <c:v>K4</c:v>
                  </c:pt>
                  <c:pt idx="7">
                    <c:v>K4</c:v>
                  </c:pt>
                  <c:pt idx="8">
                    <c:v>K4</c:v>
                  </c:pt>
                  <c:pt idx="9">
                    <c:v>K4</c:v>
                  </c:pt>
                  <c:pt idx="10">
                    <c:v>i3</c:v>
                  </c:pt>
                  <c:pt idx="11">
                    <c:v>i3</c:v>
                  </c:pt>
                  <c:pt idx="12">
                    <c:v>i3</c:v>
                  </c:pt>
                  <c:pt idx="13">
                    <c:v>i3</c:v>
                  </c:pt>
                  <c:pt idx="14">
                    <c:v>i3</c:v>
                  </c:pt>
                  <c:pt idx="15">
                    <c:v>i3</c:v>
                  </c:pt>
                  <c:pt idx="16">
                    <c:v>i3</c:v>
                  </c:pt>
                  <c:pt idx="17">
                    <c:v>i3</c:v>
                  </c:pt>
                  <c:pt idx="18">
                    <c:v>i3</c:v>
                  </c:pt>
                  <c:pt idx="19">
                    <c:v>i3</c:v>
                  </c:pt>
                </c:lvl>
              </c:multiLvlStrCache>
            </c:multiLvlStrRef>
          </c:cat>
          <c:val>
            <c:numRef>
              <c:f>' 2014 2015'!$L$93:$L$112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E4-4884-822C-A84D6C27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2015'!$C$113:$C$114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2015'!$C$115:$C$124</c:f>
            </c:numRef>
          </c:val>
          <c:extLst>
            <c:ext xmlns:c16="http://schemas.microsoft.com/office/drawing/2014/chart" uri="{C3380CC4-5D6E-409C-BE32-E72D297353CC}">
              <c16:uniqueId val="{00000000-8075-4609-B02A-353206BDCC94}"/>
            </c:ext>
          </c:extLst>
        </c:ser>
        <c:ser>
          <c:idx val="0"/>
          <c:order val="1"/>
          <c:tx>
            <c:strRef>
              <c:f>' 2014 2015'!$D$113:$D$114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2015'!$D$115:$D$124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5-4609-B02A-353206BDCC94}"/>
            </c:ext>
          </c:extLst>
        </c:ser>
        <c:ser>
          <c:idx val="1"/>
          <c:order val="2"/>
          <c:tx>
            <c:strRef>
              <c:f>' 2014 2015'!$E$113:$E$114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2015'!$E$115:$E$124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5-4609-B02A-353206BDCC94}"/>
            </c:ext>
          </c:extLst>
        </c:ser>
        <c:ser>
          <c:idx val="3"/>
          <c:order val="3"/>
          <c:tx>
            <c:strRef>
              <c:f>' 2014 2015'!$F$113:$F$114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2015'!$F$115:$F$124</c:f>
              <c:numCache>
                <c:formatCode>General</c:formatCode>
                <c:ptCount val="10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75-4609-B02A-353206BDCC94}"/>
            </c:ext>
          </c:extLst>
        </c:ser>
        <c:ser>
          <c:idx val="4"/>
          <c:order val="4"/>
          <c:tx>
            <c:strRef>
              <c:f>' 2014 2015'!$G$113:$G$114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2015'!$G$115:$G$124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75-4609-B02A-353206BDCC94}"/>
            </c:ext>
          </c:extLst>
        </c:ser>
        <c:ser>
          <c:idx val="5"/>
          <c:order val="5"/>
          <c:tx>
            <c:strRef>
              <c:f>' 2014 2015'!$H$113:$H$114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2015'!$H$115:$H$124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5-4609-B02A-353206BDCC94}"/>
            </c:ext>
          </c:extLst>
        </c:ser>
        <c:ser>
          <c:idx val="6"/>
          <c:order val="6"/>
          <c:tx>
            <c:strRef>
              <c:f>' 2014 2015'!$I$113:$I$114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2015'!$I$115:$I$124</c:f>
              <c:numCache>
                <c:formatCode>General</c:formatCode>
                <c:ptCount val="10"/>
                <c:pt idx="0">
                  <c:v>44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75-4609-B02A-353206BDCC94}"/>
            </c:ext>
          </c:extLst>
        </c:ser>
        <c:ser>
          <c:idx val="7"/>
          <c:order val="7"/>
          <c:tx>
            <c:strRef>
              <c:f>' 2014 2015'!$J$113:$J$114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2015'!$J$115:$J$124</c:f>
              <c:numCache>
                <c:formatCode>General</c:formatCode>
                <c:ptCount val="10"/>
                <c:pt idx="0">
                  <c:v>5800</c:v>
                </c:pt>
                <c:pt idx="1">
                  <c:v>260</c:v>
                </c:pt>
                <c:pt idx="2">
                  <c:v>170</c:v>
                </c:pt>
                <c:pt idx="3">
                  <c:v>18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75-4609-B02A-353206BDCC94}"/>
            </c:ext>
          </c:extLst>
        </c:ser>
        <c:ser>
          <c:idx val="8"/>
          <c:order val="8"/>
          <c:tx>
            <c:strRef>
              <c:f>' 2014 2015'!$K$113:$K$114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2015'!$K$115:$K$124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75-4609-B02A-353206BDCC94}"/>
            </c:ext>
          </c:extLst>
        </c:ser>
        <c:ser>
          <c:idx val="9"/>
          <c:order val="9"/>
          <c:tx>
            <c:strRef>
              <c:f>' 2014 2015'!$L$113:$L$114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2015'!$A$115:$B$124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6,8</c:v>
                  </c:pt>
                </c:lvl>
                <c:lvl>
                  <c:pt idx="0">
                    <c:v>i5</c:v>
                  </c:pt>
                  <c:pt idx="1">
                    <c:v>i5</c:v>
                  </c:pt>
                  <c:pt idx="2">
                    <c:v>i5</c:v>
                  </c:pt>
                  <c:pt idx="3">
                    <c:v>i5</c:v>
                  </c:pt>
                  <c:pt idx="4">
                    <c:v>i5</c:v>
                  </c:pt>
                  <c:pt idx="5">
                    <c:v>i5</c:v>
                  </c:pt>
                  <c:pt idx="6">
                    <c:v>i5</c:v>
                  </c:pt>
                  <c:pt idx="7">
                    <c:v>i5</c:v>
                  </c:pt>
                  <c:pt idx="8">
                    <c:v>i5</c:v>
                  </c:pt>
                  <c:pt idx="9">
                    <c:v>i5</c:v>
                  </c:pt>
                </c:lvl>
              </c:multiLvlStrCache>
            </c:multiLvlStrRef>
          </c:cat>
          <c:val>
            <c:numRef>
              <c:f>' 2014 2015'!$L$115:$L$124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75-4609-B02A-353206BDC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2015'!$C$125:$C$126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2015'!$C$127:$C$135</c:f>
            </c:numRef>
          </c:val>
          <c:extLst>
            <c:ext xmlns:c16="http://schemas.microsoft.com/office/drawing/2014/chart" uri="{C3380CC4-5D6E-409C-BE32-E72D297353CC}">
              <c16:uniqueId val="{00000000-757C-4C75-8AE5-9041B1CCB373}"/>
            </c:ext>
          </c:extLst>
        </c:ser>
        <c:ser>
          <c:idx val="0"/>
          <c:order val="1"/>
          <c:tx>
            <c:strRef>
              <c:f>' 2014 2015'!$D$125:$D$126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2015'!$D$127:$D$135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C-4C75-8AE5-9041B1CCB373}"/>
            </c:ext>
          </c:extLst>
        </c:ser>
        <c:ser>
          <c:idx val="1"/>
          <c:order val="2"/>
          <c:tx>
            <c:strRef>
              <c:f>' 2014 2015'!$E$125:$E$126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2015'!$E$127:$E$135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C-4C75-8AE5-9041B1CCB373}"/>
            </c:ext>
          </c:extLst>
        </c:ser>
        <c:ser>
          <c:idx val="3"/>
          <c:order val="3"/>
          <c:tx>
            <c:strRef>
              <c:f>' 2014 2015'!$F$125:$F$126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2015'!$F$127:$F$135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C-4C75-8AE5-9041B1CCB373}"/>
            </c:ext>
          </c:extLst>
        </c:ser>
        <c:ser>
          <c:idx val="4"/>
          <c:order val="4"/>
          <c:tx>
            <c:strRef>
              <c:f>' 2014 2015'!$G$125:$G$126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2015'!$G$127:$G$135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C-4C75-8AE5-9041B1CCB373}"/>
            </c:ext>
          </c:extLst>
        </c:ser>
        <c:ser>
          <c:idx val="5"/>
          <c:order val="5"/>
          <c:tx>
            <c:strRef>
              <c:f>' 2014 2015'!$H$125:$H$126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2015'!$H$127:$H$135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C-4C75-8AE5-9041B1CCB373}"/>
            </c:ext>
          </c:extLst>
        </c:ser>
        <c:ser>
          <c:idx val="6"/>
          <c:order val="6"/>
          <c:tx>
            <c:strRef>
              <c:f>' 2014 2015'!$I$125:$I$126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2015'!$I$127:$I$135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7C-4C75-8AE5-9041B1CCB373}"/>
            </c:ext>
          </c:extLst>
        </c:ser>
        <c:ser>
          <c:idx val="7"/>
          <c:order val="7"/>
          <c:tx>
            <c:strRef>
              <c:f>' 2014 2015'!$J$125:$J$126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A-420F-91E4-B8E518A061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A-420F-91E4-B8E518A061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6A-420F-91E4-B8E518A061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2015'!$J$127:$J$135</c:f>
              <c:numCache>
                <c:formatCode>General</c:formatCode>
                <c:ptCount val="9"/>
                <c:pt idx="0">
                  <c:v>1900</c:v>
                </c:pt>
                <c:pt idx="1">
                  <c:v>44</c:v>
                </c:pt>
                <c:pt idx="2">
                  <c:v>1400</c:v>
                </c:pt>
                <c:pt idx="3">
                  <c:v>730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7C-4C75-8AE5-9041B1CCB373}"/>
            </c:ext>
          </c:extLst>
        </c:ser>
        <c:ser>
          <c:idx val="8"/>
          <c:order val="8"/>
          <c:tx>
            <c:strRef>
              <c:f>' 2014 2015'!$K$125:$K$126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903371567605145E-2"/>
                  <c:y val="8.333333333333332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6A-420F-91E4-B8E518A0615A}"/>
                </c:ext>
              </c:extLst>
            </c:dLbl>
            <c:dLbl>
              <c:idx val="1"/>
              <c:layout>
                <c:manualLayout>
                  <c:x val="-1.3903371567605145E-3"/>
                  <c:y val="-9.782608695652174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6A-420F-91E4-B8E518A0615A}"/>
                </c:ext>
              </c:extLst>
            </c:dLbl>
            <c:dLbl>
              <c:idx val="2"/>
              <c:layout>
                <c:manualLayout>
                  <c:x val="1.3903371567605145E-3"/>
                  <c:y val="7.60869565217391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6A-420F-91E4-B8E518A061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6A-420F-91E4-B8E518A061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6A-420F-91E4-B8E518A061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6A-420F-91E4-B8E518A061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6A-420F-91E4-B8E518A0615A}"/>
                </c:ext>
              </c:extLst>
            </c:dLbl>
            <c:dLbl>
              <c:idx val="8"/>
              <c:layout>
                <c:manualLayout>
                  <c:x val="-4.1710114702815434E-3"/>
                  <c:y val="-9.057971014492753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6A-420F-91E4-B8E518A061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2015'!$K$127:$K$135</c:f>
              <c:numCache>
                <c:formatCode>General</c:formatCode>
                <c:ptCount val="9"/>
                <c:pt idx="0">
                  <c:v>76</c:v>
                </c:pt>
                <c:pt idx="1">
                  <c:v>33</c:v>
                </c:pt>
                <c:pt idx="2">
                  <c:v>51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7C-4C75-8AE5-9041B1CCB373}"/>
            </c:ext>
          </c:extLst>
        </c:ser>
        <c:ser>
          <c:idx val="9"/>
          <c:order val="9"/>
          <c:tx>
            <c:strRef>
              <c:f>' 2014 2015'!$L$125:$L$126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2015'!$A$127:$B$135</c:f>
              <c:multiLvlStrCache>
                <c:ptCount val="9"/>
                <c:lvl>
                  <c:pt idx="0">
                    <c:v>-</c:v>
                  </c:pt>
                  <c:pt idx="1">
                    <c:v>-</c:v>
                  </c:pt>
                  <c:pt idx="2">
                    <c:v>-</c:v>
                  </c:pt>
                  <c:pt idx="3">
                    <c:v>-</c:v>
                  </c:pt>
                  <c:pt idx="4">
                    <c:v>-</c:v>
                  </c:pt>
                  <c:pt idx="5">
                    <c:v>-</c:v>
                  </c:pt>
                  <c:pt idx="6">
                    <c:v>-</c:v>
                  </c:pt>
                  <c:pt idx="7">
                    <c:v>-</c:v>
                  </c:pt>
                  <c:pt idx="8">
                    <c:v>-</c:v>
                  </c:pt>
                </c:lvl>
                <c:lvl>
                  <c:pt idx="0">
                    <c:v>S. Grøft nord</c:v>
                  </c:pt>
                  <c:pt idx="1">
                    <c:v>S. grøft syd</c:v>
                  </c:pt>
                  <c:pt idx="2">
                    <c:v>s. grøft midt</c:v>
                  </c:pt>
                  <c:pt idx="3">
                    <c:v>grøft nordøst</c:v>
                  </c:pt>
                  <c:pt idx="4">
                    <c:v>grøft bag brandvest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</c:lvl>
              </c:multiLvlStrCache>
            </c:multiLvlStrRef>
          </c:cat>
          <c:val>
            <c:numRef>
              <c:f>' 2014 2015'!$L$127:$L$135</c:f>
              <c:numCache>
                <c:formatCode>General</c:formatCode>
                <c:ptCount val="9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7C-4C75-8AE5-9041B1CC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2015'!$C$136:$C$137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2015'!$C$138:$C$154</c:f>
            </c:numRef>
          </c:val>
          <c:extLst>
            <c:ext xmlns:c16="http://schemas.microsoft.com/office/drawing/2014/chart" uri="{C3380CC4-5D6E-409C-BE32-E72D297353CC}">
              <c16:uniqueId val="{00000000-1BE6-4445-8BC0-5F108A35A91D}"/>
            </c:ext>
          </c:extLst>
        </c:ser>
        <c:ser>
          <c:idx val="0"/>
          <c:order val="1"/>
          <c:tx>
            <c:strRef>
              <c:f>' 2014 2015'!$D$136:$D$137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2015'!$D$138:$D$154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18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6-4445-8BC0-5F108A35A91D}"/>
            </c:ext>
          </c:extLst>
        </c:ser>
        <c:ser>
          <c:idx val="1"/>
          <c:order val="2"/>
          <c:tx>
            <c:strRef>
              <c:f>' 2014 2015'!$E$136:$E$137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2015'!$E$138:$E$154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6-4445-8BC0-5F108A35A91D}"/>
            </c:ext>
          </c:extLst>
        </c:ser>
        <c:ser>
          <c:idx val="3"/>
          <c:order val="3"/>
          <c:tx>
            <c:strRef>
              <c:f>' 2014 2015'!$F$136:$F$137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2015'!$F$138:$F$154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E6-4445-8BC0-5F108A35A91D}"/>
            </c:ext>
          </c:extLst>
        </c:ser>
        <c:ser>
          <c:idx val="4"/>
          <c:order val="4"/>
          <c:tx>
            <c:strRef>
              <c:f>' 2014 2015'!$G$136:$G$137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2015'!$G$138:$G$154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6-4445-8BC0-5F108A35A91D}"/>
            </c:ext>
          </c:extLst>
        </c:ser>
        <c:ser>
          <c:idx val="5"/>
          <c:order val="5"/>
          <c:tx>
            <c:strRef>
              <c:f>' 2014 2015'!$H$136:$H$137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2015'!$H$138:$H$154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E6-4445-8BC0-5F108A35A91D}"/>
            </c:ext>
          </c:extLst>
        </c:ser>
        <c:ser>
          <c:idx val="6"/>
          <c:order val="6"/>
          <c:tx>
            <c:strRef>
              <c:f>' 2014 2015'!$I$136:$I$137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2015'!$I$138:$I$154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110</c:v>
                </c:pt>
                <c:pt idx="6">
                  <c:v>130</c:v>
                </c:pt>
                <c:pt idx="7">
                  <c:v>72</c:v>
                </c:pt>
                <c:pt idx="8">
                  <c:v>28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E6-4445-8BC0-5F108A35A91D}"/>
            </c:ext>
          </c:extLst>
        </c:ser>
        <c:ser>
          <c:idx val="7"/>
          <c:order val="7"/>
          <c:tx>
            <c:strRef>
              <c:f>' 2014 2015'!$J$136:$J$137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2015'!$J$138:$J$154</c:f>
              <c:numCache>
                <c:formatCode>General</c:formatCode>
                <c:ptCount val="17"/>
                <c:pt idx="0">
                  <c:v>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E6-4445-8BC0-5F108A35A91D}"/>
            </c:ext>
          </c:extLst>
        </c:ser>
        <c:ser>
          <c:idx val="8"/>
          <c:order val="8"/>
          <c:tx>
            <c:strRef>
              <c:f>' 2014 2015'!$K$136:$K$137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2015'!$K$138:$K$154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E6-4445-8BC0-5F108A35A91D}"/>
            </c:ext>
          </c:extLst>
        </c:ser>
        <c:ser>
          <c:idx val="9"/>
          <c:order val="9"/>
          <c:tx>
            <c:strRef>
              <c:f>' 2014 2015'!$L$136:$L$137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2015'!$A$138:$B$154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</c:lvl>
                <c:lvl>
                  <c:pt idx="0">
                    <c:v>B3</c:v>
                  </c:pt>
                  <c:pt idx="1">
                    <c:v>B3</c:v>
                  </c:pt>
                  <c:pt idx="2">
                    <c:v>B3</c:v>
                  </c:pt>
                  <c:pt idx="3">
                    <c:v>B3</c:v>
                  </c:pt>
                  <c:pt idx="4">
                    <c:v>B3</c:v>
                  </c:pt>
                  <c:pt idx="5">
                    <c:v>B3</c:v>
                  </c:pt>
                  <c:pt idx="6">
                    <c:v>B3</c:v>
                  </c:pt>
                  <c:pt idx="7">
                    <c:v>B3</c:v>
                  </c:pt>
                  <c:pt idx="8">
                    <c:v>B3</c:v>
                  </c:pt>
                  <c:pt idx="9">
                    <c:v>A3</c:v>
                  </c:pt>
                  <c:pt idx="10">
                    <c:v>A3</c:v>
                  </c:pt>
                  <c:pt idx="11">
                    <c:v>A3</c:v>
                  </c:pt>
                  <c:pt idx="12">
                    <c:v>A3</c:v>
                  </c:pt>
                  <c:pt idx="13">
                    <c:v>A3</c:v>
                  </c:pt>
                  <c:pt idx="14">
                    <c:v>A3</c:v>
                  </c:pt>
                  <c:pt idx="15">
                    <c:v>A3</c:v>
                  </c:pt>
                  <c:pt idx="16">
                    <c:v>A3</c:v>
                  </c:pt>
                </c:lvl>
              </c:multiLvlStrCache>
            </c:multiLvlStrRef>
          </c:cat>
          <c:val>
            <c:numRef>
              <c:f>' 2014 2015'!$L$138:$L$154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E6-4445-8BC0-5F108A35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2015'!$C$155:$C$156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2015'!$C$157:$C$173</c:f>
            </c:numRef>
          </c:val>
          <c:extLst>
            <c:ext xmlns:c16="http://schemas.microsoft.com/office/drawing/2014/chart" uri="{C3380CC4-5D6E-409C-BE32-E72D297353CC}">
              <c16:uniqueId val="{00000000-21F3-4AE9-AA12-DAD415E34BAD}"/>
            </c:ext>
          </c:extLst>
        </c:ser>
        <c:ser>
          <c:idx val="0"/>
          <c:order val="1"/>
          <c:tx>
            <c:strRef>
              <c:f>' 2014 2015'!$D$155:$D$156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2015'!$D$157:$D$173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3-4AE9-AA12-DAD415E34BAD}"/>
            </c:ext>
          </c:extLst>
        </c:ser>
        <c:ser>
          <c:idx val="1"/>
          <c:order val="2"/>
          <c:tx>
            <c:strRef>
              <c:f>' 2014 2015'!$E$155:$E$156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2015'!$E$157:$E$173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F3-4AE9-AA12-DAD415E34BAD}"/>
            </c:ext>
          </c:extLst>
        </c:ser>
        <c:ser>
          <c:idx val="3"/>
          <c:order val="3"/>
          <c:tx>
            <c:strRef>
              <c:f>' 2014 2015'!$F$155:$F$156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2015'!$F$157:$F$173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F3-4AE9-AA12-DAD415E34BAD}"/>
            </c:ext>
          </c:extLst>
        </c:ser>
        <c:ser>
          <c:idx val="4"/>
          <c:order val="4"/>
          <c:tx>
            <c:strRef>
              <c:f>' 2014 2015'!$G$155:$G$156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2015'!$G$157:$G$173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F3-4AE9-AA12-DAD415E34BAD}"/>
            </c:ext>
          </c:extLst>
        </c:ser>
        <c:ser>
          <c:idx val="5"/>
          <c:order val="5"/>
          <c:tx>
            <c:strRef>
              <c:f>' 2014 2015'!$H$155:$H$156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2015'!$H$157:$H$173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F3-4AE9-AA12-DAD415E34BAD}"/>
            </c:ext>
          </c:extLst>
        </c:ser>
        <c:ser>
          <c:idx val="6"/>
          <c:order val="6"/>
          <c:tx>
            <c:strRef>
              <c:f>' 2014 2015'!$I$155:$I$156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2015'!$I$157:$I$173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F3-4AE9-AA12-DAD415E34BAD}"/>
            </c:ext>
          </c:extLst>
        </c:ser>
        <c:ser>
          <c:idx val="7"/>
          <c:order val="7"/>
          <c:tx>
            <c:strRef>
              <c:f>' 2014 2015'!$J$155:$J$156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2015'!$J$157:$J$173</c:f>
              <c:numCache>
                <c:formatCode>General</c:formatCode>
                <c:ptCount val="17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3300</c:v>
                </c:pt>
                <c:pt idx="10">
                  <c:v>410</c:v>
                </c:pt>
                <c:pt idx="11">
                  <c:v>170</c:v>
                </c:pt>
                <c:pt idx="12">
                  <c:v>82</c:v>
                </c:pt>
                <c:pt idx="13">
                  <c:v>26</c:v>
                </c:pt>
                <c:pt idx="14">
                  <c:v>0</c:v>
                </c:pt>
                <c:pt idx="15">
                  <c:v>0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F3-4AE9-AA12-DAD415E34BAD}"/>
            </c:ext>
          </c:extLst>
        </c:ser>
        <c:ser>
          <c:idx val="8"/>
          <c:order val="8"/>
          <c:tx>
            <c:strRef>
              <c:f>' 2014 2015'!$K$155:$K$156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2015'!$K$157:$K$173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F3-4AE9-AA12-DAD415E34BAD}"/>
            </c:ext>
          </c:extLst>
        </c:ser>
        <c:ser>
          <c:idx val="9"/>
          <c:order val="9"/>
          <c:tx>
            <c:strRef>
              <c:f>' 2014 2015'!$L$155:$L$156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2015'!$A$157:$B$173</c:f>
              <c:multiLvlStrCache>
                <c:ptCount val="17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6,0</c:v>
                  </c:pt>
                  <c:pt idx="8">
                    <c:v>8,0</c:v>
                  </c:pt>
                  <c:pt idx="9">
                    <c:v>0,5</c:v>
                  </c:pt>
                  <c:pt idx="10">
                    <c:v>1,0</c:v>
                  </c:pt>
                  <c:pt idx="11">
                    <c:v>1,5</c:v>
                  </c:pt>
                  <c:pt idx="12">
                    <c:v>2,0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4,0</c:v>
                  </c:pt>
                  <c:pt idx="16">
                    <c:v>5,0</c:v>
                  </c:pt>
                </c:lvl>
                <c:lvl>
                  <c:pt idx="0">
                    <c:v>B2</c:v>
                  </c:pt>
                  <c:pt idx="1">
                    <c:v>B2</c:v>
                  </c:pt>
                  <c:pt idx="2">
                    <c:v>B2</c:v>
                  </c:pt>
                  <c:pt idx="3">
                    <c:v>B2</c:v>
                  </c:pt>
                  <c:pt idx="4">
                    <c:v>B2</c:v>
                  </c:pt>
                  <c:pt idx="5">
                    <c:v>B2</c:v>
                  </c:pt>
                  <c:pt idx="6">
                    <c:v>B2</c:v>
                  </c:pt>
                  <c:pt idx="7">
                    <c:v>B2</c:v>
                  </c:pt>
                  <c:pt idx="8">
                    <c:v>D4</c:v>
                  </c:pt>
                  <c:pt idx="9">
                    <c:v>D4</c:v>
                  </c:pt>
                  <c:pt idx="10">
                    <c:v>D4</c:v>
                  </c:pt>
                  <c:pt idx="11">
                    <c:v>D4</c:v>
                  </c:pt>
                  <c:pt idx="12">
                    <c:v>D4</c:v>
                  </c:pt>
                  <c:pt idx="13">
                    <c:v>D4</c:v>
                  </c:pt>
                  <c:pt idx="14">
                    <c:v>D4</c:v>
                  </c:pt>
                  <c:pt idx="15">
                    <c:v>D4</c:v>
                  </c:pt>
                  <c:pt idx="16">
                    <c:v>D4</c:v>
                  </c:pt>
                </c:lvl>
              </c:multiLvlStrCache>
            </c:multiLvlStrRef>
          </c:cat>
          <c:val>
            <c:numRef>
              <c:f>' 2014 2015'!$L$157:$L$173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F3-4AE9-AA12-DAD415E34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70804561838529E-2"/>
          <c:y val="0.11909322445805386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2015'!$C$174:$C$175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2015'!$C$176:$C$193</c:f>
            </c:numRef>
          </c:val>
          <c:extLst>
            <c:ext xmlns:c16="http://schemas.microsoft.com/office/drawing/2014/chart" uri="{C3380CC4-5D6E-409C-BE32-E72D297353CC}">
              <c16:uniqueId val="{00000000-F130-42F2-9AA6-49E1EE8035B1}"/>
            </c:ext>
          </c:extLst>
        </c:ser>
        <c:ser>
          <c:idx val="0"/>
          <c:order val="1"/>
          <c:tx>
            <c:strRef>
              <c:f>' 2014 2015'!$D$174:$D$175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2015'!$D$176:$D$193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0-42F2-9AA6-49E1EE8035B1}"/>
            </c:ext>
          </c:extLst>
        </c:ser>
        <c:ser>
          <c:idx val="1"/>
          <c:order val="2"/>
          <c:tx>
            <c:strRef>
              <c:f>' 2014 2015'!$E$174:$E$175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2015'!$E$176:$E$193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0-42F2-9AA6-49E1EE8035B1}"/>
            </c:ext>
          </c:extLst>
        </c:ser>
        <c:ser>
          <c:idx val="3"/>
          <c:order val="3"/>
          <c:tx>
            <c:strRef>
              <c:f>' 2014 2015'!$F$174:$F$175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2015'!$F$176:$F$193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0-42F2-9AA6-49E1EE8035B1}"/>
            </c:ext>
          </c:extLst>
        </c:ser>
        <c:ser>
          <c:idx val="4"/>
          <c:order val="4"/>
          <c:tx>
            <c:strRef>
              <c:f>' 2014 2015'!$G$174:$G$175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2015'!$G$176:$G$193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0-42F2-9AA6-49E1EE8035B1}"/>
            </c:ext>
          </c:extLst>
        </c:ser>
        <c:ser>
          <c:idx val="5"/>
          <c:order val="5"/>
          <c:tx>
            <c:strRef>
              <c:f>' 2014 2015'!$H$174:$H$175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2015'!$H$176:$H$193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30-42F2-9AA6-49E1EE8035B1}"/>
            </c:ext>
          </c:extLst>
        </c:ser>
        <c:ser>
          <c:idx val="6"/>
          <c:order val="6"/>
          <c:tx>
            <c:strRef>
              <c:f>' 2014 2015'!$I$174:$I$175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2015'!$I$176:$I$193</c:f>
              <c:numCache>
                <c:formatCode>General</c:formatCode>
                <c:ptCount val="18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30-42F2-9AA6-49E1EE8035B1}"/>
            </c:ext>
          </c:extLst>
        </c:ser>
        <c:ser>
          <c:idx val="7"/>
          <c:order val="7"/>
          <c:tx>
            <c:strRef>
              <c:f>' 2014 2015'!$J$174:$J$175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2015'!$J$176:$J$193</c:f>
              <c:numCache>
                <c:formatCode>General</c:formatCode>
                <c:ptCount val="18"/>
                <c:pt idx="0">
                  <c:v>200</c:v>
                </c:pt>
                <c:pt idx="1">
                  <c:v>0</c:v>
                </c:pt>
                <c:pt idx="2">
                  <c:v>22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  <c:pt idx="8">
                  <c:v>0</c:v>
                </c:pt>
                <c:pt idx="9">
                  <c:v>280</c:v>
                </c:pt>
                <c:pt idx="10">
                  <c:v>180</c:v>
                </c:pt>
                <c:pt idx="11">
                  <c:v>29</c:v>
                </c:pt>
                <c:pt idx="12">
                  <c:v>22</c:v>
                </c:pt>
                <c:pt idx="13">
                  <c:v>14</c:v>
                </c:pt>
                <c:pt idx="14">
                  <c:v>0</c:v>
                </c:pt>
                <c:pt idx="15">
                  <c:v>0</c:v>
                </c:pt>
                <c:pt idx="16">
                  <c:v>16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30-42F2-9AA6-49E1EE8035B1}"/>
            </c:ext>
          </c:extLst>
        </c:ser>
        <c:ser>
          <c:idx val="8"/>
          <c:order val="8"/>
          <c:tx>
            <c:strRef>
              <c:f>' 2014 2015'!$K$174:$K$175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2015'!$K$176:$K$193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30-42F2-9AA6-49E1EE8035B1}"/>
            </c:ext>
          </c:extLst>
        </c:ser>
        <c:ser>
          <c:idx val="9"/>
          <c:order val="9"/>
          <c:tx>
            <c:strRef>
              <c:f>' 2014 2015'!$L$174:$L$175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2015'!$A$176:$B$193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6,5</c:v>
                  </c:pt>
                  <c:pt idx="17">
                    <c:v>8</c:v>
                  </c:pt>
                </c:lvl>
                <c:lvl>
                  <c:pt idx="0">
                    <c:v>5B</c:v>
                  </c:pt>
                  <c:pt idx="1">
                    <c:v>5B</c:v>
                  </c:pt>
                  <c:pt idx="2">
                    <c:v>5B</c:v>
                  </c:pt>
                  <c:pt idx="3">
                    <c:v>5B</c:v>
                  </c:pt>
                  <c:pt idx="4">
                    <c:v>5B</c:v>
                  </c:pt>
                  <c:pt idx="5">
                    <c:v>5B</c:v>
                  </c:pt>
                  <c:pt idx="6">
                    <c:v>5B</c:v>
                  </c:pt>
                  <c:pt idx="7">
                    <c:v>5B</c:v>
                  </c:pt>
                  <c:pt idx="8">
                    <c:v>5B</c:v>
                  </c:pt>
                  <c:pt idx="9">
                    <c:v>C5</c:v>
                  </c:pt>
                  <c:pt idx="10">
                    <c:v>C5</c:v>
                  </c:pt>
                  <c:pt idx="11">
                    <c:v>C5</c:v>
                  </c:pt>
                  <c:pt idx="12">
                    <c:v>C5</c:v>
                  </c:pt>
                  <c:pt idx="13">
                    <c:v>C5</c:v>
                  </c:pt>
                  <c:pt idx="14">
                    <c:v>C5</c:v>
                  </c:pt>
                  <c:pt idx="15">
                    <c:v>C5</c:v>
                  </c:pt>
                  <c:pt idx="16">
                    <c:v>C5</c:v>
                  </c:pt>
                  <c:pt idx="17">
                    <c:v>C5</c:v>
                  </c:pt>
                </c:lvl>
              </c:multiLvlStrCache>
            </c:multiLvlStrRef>
          </c:cat>
          <c:val>
            <c:numRef>
              <c:f>' 2014 2015'!$L$176:$L$193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30-42F2-9AA6-49E1EE803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2015'!$C$194:$C$195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2015'!$C$196:$C$213</c:f>
            </c:numRef>
          </c:val>
          <c:extLst>
            <c:ext xmlns:c16="http://schemas.microsoft.com/office/drawing/2014/chart" uri="{C3380CC4-5D6E-409C-BE32-E72D297353CC}">
              <c16:uniqueId val="{00000000-1843-4430-B607-92A6CC6E6D61}"/>
            </c:ext>
          </c:extLst>
        </c:ser>
        <c:ser>
          <c:idx val="0"/>
          <c:order val="1"/>
          <c:tx>
            <c:strRef>
              <c:f>' 2014 2015'!$D$194:$D$195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2015'!$D$196:$D$213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3-4430-B607-92A6CC6E6D61}"/>
            </c:ext>
          </c:extLst>
        </c:ser>
        <c:ser>
          <c:idx val="1"/>
          <c:order val="2"/>
          <c:tx>
            <c:strRef>
              <c:f>' 2014 2015'!$E$194:$E$195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2015'!$E$196:$E$213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430-B607-92A6CC6E6D61}"/>
            </c:ext>
          </c:extLst>
        </c:ser>
        <c:ser>
          <c:idx val="3"/>
          <c:order val="3"/>
          <c:tx>
            <c:strRef>
              <c:f>' 2014 2015'!$F$194:$F$195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2015'!$F$196:$F$213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3-4430-B607-92A6CC6E6D61}"/>
            </c:ext>
          </c:extLst>
        </c:ser>
        <c:ser>
          <c:idx val="4"/>
          <c:order val="4"/>
          <c:tx>
            <c:strRef>
              <c:f>' 2014 2015'!$G$194:$G$195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2015'!$G$196:$G$213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3-4430-B607-92A6CC6E6D61}"/>
            </c:ext>
          </c:extLst>
        </c:ser>
        <c:ser>
          <c:idx val="5"/>
          <c:order val="5"/>
          <c:tx>
            <c:strRef>
              <c:f>' 2014 2015'!$H$194:$H$195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2015'!$H$196:$H$213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43-4430-B607-92A6CC6E6D61}"/>
            </c:ext>
          </c:extLst>
        </c:ser>
        <c:ser>
          <c:idx val="6"/>
          <c:order val="6"/>
          <c:tx>
            <c:strRef>
              <c:f>' 2014 2015'!$I$194:$I$195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2015'!$I$196:$I$213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43-4430-B607-92A6CC6E6D61}"/>
            </c:ext>
          </c:extLst>
        </c:ser>
        <c:ser>
          <c:idx val="7"/>
          <c:order val="7"/>
          <c:tx>
            <c:strRef>
              <c:f>' 2014 2015'!$J$194:$J$195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2015'!$J$196:$J$213</c:f>
              <c:numCache>
                <c:formatCode>General</c:formatCode>
                <c:ptCount val="18"/>
                <c:pt idx="0">
                  <c:v>99</c:v>
                </c:pt>
                <c:pt idx="1">
                  <c:v>130</c:v>
                </c:pt>
                <c:pt idx="2">
                  <c:v>29</c:v>
                </c:pt>
                <c:pt idx="3">
                  <c:v>20</c:v>
                </c:pt>
                <c:pt idx="4">
                  <c:v>26</c:v>
                </c:pt>
                <c:pt idx="5">
                  <c:v>24</c:v>
                </c:pt>
                <c:pt idx="6">
                  <c:v>16</c:v>
                </c:pt>
                <c:pt idx="7">
                  <c:v>40</c:v>
                </c:pt>
                <c:pt idx="8">
                  <c:v>26</c:v>
                </c:pt>
                <c:pt idx="9">
                  <c:v>32</c:v>
                </c:pt>
                <c:pt idx="10">
                  <c:v>14</c:v>
                </c:pt>
                <c:pt idx="11">
                  <c:v>0</c:v>
                </c:pt>
                <c:pt idx="12">
                  <c:v>52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43-4430-B607-92A6CC6E6D61}"/>
            </c:ext>
          </c:extLst>
        </c:ser>
        <c:ser>
          <c:idx val="8"/>
          <c:order val="8"/>
          <c:tx>
            <c:strRef>
              <c:f>' 2014 2015'!$K$194:$K$195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2015'!$K$196:$K$213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43-4430-B607-92A6CC6E6D61}"/>
            </c:ext>
          </c:extLst>
        </c:ser>
        <c:ser>
          <c:idx val="9"/>
          <c:order val="9"/>
          <c:tx>
            <c:strRef>
              <c:f>' 2014 2015'!$L$194:$L$195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2015'!$A$196:$B$213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B6</c:v>
                  </c:pt>
                  <c:pt idx="1">
                    <c:v>B6</c:v>
                  </c:pt>
                  <c:pt idx="2">
                    <c:v>B6</c:v>
                  </c:pt>
                  <c:pt idx="3">
                    <c:v>B6</c:v>
                  </c:pt>
                  <c:pt idx="4">
                    <c:v>B6</c:v>
                  </c:pt>
                  <c:pt idx="5">
                    <c:v>B6</c:v>
                  </c:pt>
                  <c:pt idx="6">
                    <c:v>B6</c:v>
                  </c:pt>
                  <c:pt idx="7">
                    <c:v>B6</c:v>
                  </c:pt>
                  <c:pt idx="8">
                    <c:v>B6</c:v>
                  </c:pt>
                  <c:pt idx="9">
                    <c:v>A5</c:v>
                  </c:pt>
                  <c:pt idx="10">
                    <c:v>A5</c:v>
                  </c:pt>
                  <c:pt idx="11">
                    <c:v>A5</c:v>
                  </c:pt>
                  <c:pt idx="12">
                    <c:v>A5</c:v>
                  </c:pt>
                  <c:pt idx="13">
                    <c:v>A5</c:v>
                  </c:pt>
                  <c:pt idx="14">
                    <c:v>A5</c:v>
                  </c:pt>
                  <c:pt idx="15">
                    <c:v>A5</c:v>
                  </c:pt>
                  <c:pt idx="16">
                    <c:v>A5</c:v>
                  </c:pt>
                  <c:pt idx="17">
                    <c:v>A5</c:v>
                  </c:pt>
                </c:lvl>
              </c:multiLvlStrCache>
            </c:multiLvlStrRef>
          </c:cat>
          <c:val>
            <c:numRef>
              <c:f>' 2014 2015'!$L$196:$L$213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43-4430-B607-92A6CC6E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2015'!$C$214:$C$215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2015'!$C$216:$C$224</c:f>
            </c:numRef>
          </c:val>
          <c:extLst>
            <c:ext xmlns:c16="http://schemas.microsoft.com/office/drawing/2014/chart" uri="{C3380CC4-5D6E-409C-BE32-E72D297353CC}">
              <c16:uniqueId val="{00000000-3001-4ACE-BE67-5BCCD45F672A}"/>
            </c:ext>
          </c:extLst>
        </c:ser>
        <c:ser>
          <c:idx val="0"/>
          <c:order val="1"/>
          <c:tx>
            <c:strRef>
              <c:f>' 2014 2015'!$D$214:$D$215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2015'!$D$216:$D$224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1-4ACE-BE67-5BCCD45F672A}"/>
            </c:ext>
          </c:extLst>
        </c:ser>
        <c:ser>
          <c:idx val="1"/>
          <c:order val="2"/>
          <c:tx>
            <c:strRef>
              <c:f>' 2014 2015'!$E$214:$E$215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2015'!$E$216:$E$224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1-4ACE-BE67-5BCCD45F672A}"/>
            </c:ext>
          </c:extLst>
        </c:ser>
        <c:ser>
          <c:idx val="3"/>
          <c:order val="3"/>
          <c:tx>
            <c:strRef>
              <c:f>' 2014 2015'!$F$214:$F$215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2015'!$F$216:$F$224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01-4ACE-BE67-5BCCD45F672A}"/>
            </c:ext>
          </c:extLst>
        </c:ser>
        <c:ser>
          <c:idx val="4"/>
          <c:order val="4"/>
          <c:tx>
            <c:strRef>
              <c:f>' 2014 2015'!$G$214:$G$215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2015'!$G$216:$G$224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01-4ACE-BE67-5BCCD45F672A}"/>
            </c:ext>
          </c:extLst>
        </c:ser>
        <c:ser>
          <c:idx val="5"/>
          <c:order val="5"/>
          <c:tx>
            <c:strRef>
              <c:f>' 2014 2015'!$H$214:$H$215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2015'!$H$216:$H$224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01-4ACE-BE67-5BCCD45F672A}"/>
            </c:ext>
          </c:extLst>
        </c:ser>
        <c:ser>
          <c:idx val="6"/>
          <c:order val="6"/>
          <c:tx>
            <c:strRef>
              <c:f>' 2014 2015'!$I$214:$I$215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01-4ACE-BE67-5BCCD45F67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01-4ACE-BE67-5BCCD45F67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01-4ACE-BE67-5BCCD45F67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01-4ACE-BE67-5BCCD45F67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01-4ACE-BE67-5BCCD45F67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01-4ACE-BE67-5BCCD45F6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01-4ACE-BE67-5BCCD45F67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01-4ACE-BE67-5BCCD45F6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2015'!$I$216:$I$224</c:f>
              <c:numCache>
                <c:formatCode>General</c:formatCode>
                <c:ptCount val="9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01-4ACE-BE67-5BCCD45F672A}"/>
            </c:ext>
          </c:extLst>
        </c:ser>
        <c:ser>
          <c:idx val="7"/>
          <c:order val="7"/>
          <c:tx>
            <c:strRef>
              <c:f>' 2014 2015'!$J$214:$J$215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731546747375004E-3"/>
                  <c:y val="-4.026847056262064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F-40B8-8FA8-C645BB4E62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01-4ACE-BE67-5BCCD45F67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01-4ACE-BE67-5BCCD45F67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2015'!$J$216:$J$224</c:f>
              <c:numCache>
                <c:formatCode>General</c:formatCode>
                <c:ptCount val="9"/>
                <c:pt idx="0">
                  <c:v>1600</c:v>
                </c:pt>
                <c:pt idx="1">
                  <c:v>210</c:v>
                </c:pt>
                <c:pt idx="2">
                  <c:v>69</c:v>
                </c:pt>
                <c:pt idx="3">
                  <c:v>110</c:v>
                </c:pt>
                <c:pt idx="4">
                  <c:v>34</c:v>
                </c:pt>
                <c:pt idx="5">
                  <c:v>0</c:v>
                </c:pt>
                <c:pt idx="6">
                  <c:v>27</c:v>
                </c:pt>
                <c:pt idx="7">
                  <c:v>0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01-4ACE-BE67-5BCCD45F672A}"/>
            </c:ext>
          </c:extLst>
        </c:ser>
        <c:ser>
          <c:idx val="8"/>
          <c:order val="8"/>
          <c:tx>
            <c:strRef>
              <c:f>' 2014 2015'!$K$214:$K$215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2015'!$K$216:$K$224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01-4ACE-BE67-5BCCD45F672A}"/>
            </c:ext>
          </c:extLst>
        </c:ser>
        <c:ser>
          <c:idx val="9"/>
          <c:order val="9"/>
          <c:tx>
            <c:strRef>
              <c:f>' 2014 2015'!$L$214:$L$215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2015'!$A$216:$B$224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</c:lvl>
                <c:lvl>
                  <c:pt idx="0">
                    <c:v>C6</c:v>
                  </c:pt>
                  <c:pt idx="1">
                    <c:v>C6</c:v>
                  </c:pt>
                  <c:pt idx="2">
                    <c:v>C6</c:v>
                  </c:pt>
                  <c:pt idx="3">
                    <c:v>C6</c:v>
                  </c:pt>
                  <c:pt idx="4">
                    <c:v>C6</c:v>
                  </c:pt>
                  <c:pt idx="5">
                    <c:v>C6</c:v>
                  </c:pt>
                  <c:pt idx="6">
                    <c:v>C6</c:v>
                  </c:pt>
                  <c:pt idx="7">
                    <c:v>C6</c:v>
                  </c:pt>
                  <c:pt idx="8">
                    <c:v>C6</c:v>
                  </c:pt>
                </c:lvl>
              </c:multiLvlStrCache>
            </c:multiLvlStrRef>
          </c:cat>
          <c:val>
            <c:numRef>
              <c:f>' 2014 2015'!$L$216:$L$224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01-4ACE-BE67-5BCCD45F6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960431666971861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2015'!$C$225:$C$226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2015'!$C$227:$C$235</c:f>
            </c:numRef>
          </c:val>
          <c:extLst>
            <c:ext xmlns:c16="http://schemas.microsoft.com/office/drawing/2014/chart" uri="{C3380CC4-5D6E-409C-BE32-E72D297353CC}">
              <c16:uniqueId val="{00000000-1C12-4DBE-9A48-F5CDA0BDCBDD}"/>
            </c:ext>
          </c:extLst>
        </c:ser>
        <c:ser>
          <c:idx val="0"/>
          <c:order val="1"/>
          <c:tx>
            <c:strRef>
              <c:f>' 2014 2015'!$D$225:$D$226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2015'!$D$227:$D$235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2-4DBE-9A48-F5CDA0BDCBDD}"/>
            </c:ext>
          </c:extLst>
        </c:ser>
        <c:ser>
          <c:idx val="1"/>
          <c:order val="2"/>
          <c:tx>
            <c:strRef>
              <c:f>' 2014 2015'!$E$225:$E$226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2015'!$E$227:$E$235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2-4DBE-9A48-F5CDA0BDCBDD}"/>
            </c:ext>
          </c:extLst>
        </c:ser>
        <c:ser>
          <c:idx val="3"/>
          <c:order val="3"/>
          <c:tx>
            <c:strRef>
              <c:f>' 2014 2015'!$F$225:$F$226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03767852859159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3B-4389-AEFB-2E4AB7BCB9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12-4DBE-9A48-F5CDA0BDCB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12-4DBE-9A48-F5CDA0BDCB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12-4DBE-9A48-F5CDA0BDCB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12-4DBE-9A48-F5CDA0BDCB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12-4DBE-9A48-F5CDA0BDCBDD}"/>
                </c:ext>
              </c:extLst>
            </c:dLbl>
            <c:dLbl>
              <c:idx val="6"/>
              <c:layout>
                <c:manualLayout>
                  <c:x val="-3.491755221543671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C12-4DBE-9A48-F5CDA0BDCB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12-4DBE-9A48-F5CDA0BDCB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12-4DBE-9A48-F5CDA0BDCB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2015'!$F$227:$F$235</c:f>
              <c:numCache>
                <c:formatCode>General</c:formatCode>
                <c:ptCount val="9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2-4DBE-9A48-F5CDA0BDCBDD}"/>
            </c:ext>
          </c:extLst>
        </c:ser>
        <c:ser>
          <c:idx val="4"/>
          <c:order val="4"/>
          <c:tx>
            <c:strRef>
              <c:f>' 2014 2015'!$G$225:$G$226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2015'!$G$227:$G$235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2-4DBE-9A48-F5CDA0BDCBDD}"/>
            </c:ext>
          </c:extLst>
        </c:ser>
        <c:ser>
          <c:idx val="5"/>
          <c:order val="5"/>
          <c:tx>
            <c:strRef>
              <c:f>' 2014 2015'!$H$225:$H$226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2015'!$H$227:$H$235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12-4DBE-9A48-F5CDA0BDCBDD}"/>
            </c:ext>
          </c:extLst>
        </c:ser>
        <c:ser>
          <c:idx val="6"/>
          <c:order val="6"/>
          <c:tx>
            <c:strRef>
              <c:f>' 2014 2015'!$I$225:$I$226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0527309911795899E-3"/>
                  <c:y val="-5.88950308097625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C12-4DBE-9A48-F5CDA0BDCBDD}"/>
                </c:ext>
              </c:extLst>
            </c:dLbl>
            <c:dLbl>
              <c:idx val="1"/>
              <c:layout>
                <c:manualLayout>
                  <c:x val="2.3278368143624453E-2"/>
                  <c:y val="-8.9049770722762797E-1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C12-4DBE-9A48-F5CDA0BDCB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12-4DBE-9A48-F5CDA0BDCB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C12-4DBE-9A48-F5CDA0BDCB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12-4DBE-9A48-F5CDA0BDCB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C12-4DBE-9A48-F5CDA0BDCBDD}"/>
                </c:ext>
              </c:extLst>
            </c:dLbl>
            <c:dLbl>
              <c:idx val="6"/>
              <c:layout>
                <c:manualLayout>
                  <c:x val="-1.0345978275633818E-2"/>
                  <c:y val="-4.007269907805211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C12-4DBE-9A48-F5CDA0BDCB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C12-4DBE-9A48-F5CDA0BDCB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12-4DBE-9A48-F5CDA0BDCB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2015'!$I$227:$I$235</c:f>
              <c:numCache>
                <c:formatCode>General</c:formatCode>
                <c:ptCount val="9"/>
                <c:pt idx="0">
                  <c:v>68</c:v>
                </c:pt>
                <c:pt idx="1">
                  <c:v>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12-4DBE-9A48-F5CDA0BDCBDD}"/>
            </c:ext>
          </c:extLst>
        </c:ser>
        <c:ser>
          <c:idx val="7"/>
          <c:order val="7"/>
          <c:tx>
            <c:strRef>
              <c:f>' 2014 2015'!$J$225:$J$226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6812098304485417E-2"/>
                  <c:y val="-0.10807533751760358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C12-4DBE-9A48-F5CDA0BDCB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C12-4DBE-9A48-F5CDA0BDCB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C12-4DBE-9A48-F5CDA0BDCB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C12-4DBE-9A48-F5CDA0BDCB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C12-4DBE-9A48-F5CDA0BDCBDD}"/>
                </c:ext>
              </c:extLst>
            </c:dLbl>
            <c:dLbl>
              <c:idx val="6"/>
              <c:layout>
                <c:manualLayout>
                  <c:x val="7.3909821404773129E-3"/>
                  <c:y val="-7.103822080021479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B-4389-AEFB-2E4AB7BCB91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C12-4DBE-9A48-F5CDA0BDCB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2015'!$J$227:$J$235</c:f>
              <c:numCache>
                <c:formatCode>General</c:formatCode>
                <c:ptCount val="9"/>
                <c:pt idx="0">
                  <c:v>1800</c:v>
                </c:pt>
                <c:pt idx="1">
                  <c:v>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130</c:v>
                </c:pt>
                <c:pt idx="7">
                  <c:v>0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12-4DBE-9A48-F5CDA0BDCBDD}"/>
            </c:ext>
          </c:extLst>
        </c:ser>
        <c:ser>
          <c:idx val="8"/>
          <c:order val="8"/>
          <c:tx>
            <c:strRef>
              <c:f>' 2014 2015'!$K$225:$K$226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2015'!$K$227:$K$235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12-4DBE-9A48-F5CDA0BDCBDD}"/>
            </c:ext>
          </c:extLst>
        </c:ser>
        <c:ser>
          <c:idx val="9"/>
          <c:order val="9"/>
          <c:tx>
            <c:strRef>
              <c:f>' 2014 2015'!$L$225:$L$226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2015'!$A$227:$B$235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</c:v>
                  </c:pt>
                  <c:pt idx="7">
                    <c:v>6</c:v>
                  </c:pt>
                  <c:pt idx="8">
                    <c:v>7,5</c:v>
                  </c:pt>
                </c:lvl>
                <c:lvl>
                  <c:pt idx="0">
                    <c:v>3C</c:v>
                  </c:pt>
                  <c:pt idx="1">
                    <c:v>3C</c:v>
                  </c:pt>
                  <c:pt idx="2">
                    <c:v>3C</c:v>
                  </c:pt>
                  <c:pt idx="3">
                    <c:v>3C</c:v>
                  </c:pt>
                  <c:pt idx="4">
                    <c:v>3C</c:v>
                  </c:pt>
                  <c:pt idx="5">
                    <c:v>3C</c:v>
                  </c:pt>
                  <c:pt idx="6">
                    <c:v>3C</c:v>
                  </c:pt>
                  <c:pt idx="7">
                    <c:v>3C</c:v>
                  </c:pt>
                  <c:pt idx="8">
                    <c:v>3C</c:v>
                  </c:pt>
                </c:lvl>
              </c:multiLvlStrCache>
            </c:multiLvlStrRef>
          </c:cat>
          <c:val>
            <c:numRef>
              <c:f>' 2014 2015'!$L$227:$L$235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12-4DBE-9A48-F5CDA0BD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'2018'!$C$12:$C$13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'2018'!$C$14:$C$22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0.72099999999999997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C-4106-A976-56637B7D84CA}"/>
            </c:ext>
          </c:extLst>
        </c:ser>
        <c:ser>
          <c:idx val="0"/>
          <c:order val="1"/>
          <c:tx>
            <c:strRef>
              <c:f>'2018'!$D$12:$D$13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'2018'!$D$14:$D$22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0.755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2C-4106-A976-56637B7D84CA}"/>
            </c:ext>
          </c:extLst>
        </c:ser>
        <c:ser>
          <c:idx val="1"/>
          <c:order val="2"/>
          <c:tx>
            <c:strRef>
              <c:f>'2018'!$E$12:$E$13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'2018'!$E$14:$E$22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1.97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C-4106-A976-56637B7D84CA}"/>
            </c:ext>
          </c:extLst>
        </c:ser>
        <c:ser>
          <c:idx val="3"/>
          <c:order val="3"/>
          <c:tx>
            <c:strRef>
              <c:f>'2018'!$F$12:$F$13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'2018'!$F$14:$F$22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2C-4106-A976-56637B7D84CA}"/>
            </c:ext>
          </c:extLst>
        </c:ser>
        <c:ser>
          <c:idx val="4"/>
          <c:order val="4"/>
          <c:tx>
            <c:strRef>
              <c:f>'2018'!$G$12:$G$13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'2018'!$G$14:$G$22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2C-4106-A976-56637B7D84CA}"/>
            </c:ext>
          </c:extLst>
        </c:ser>
        <c:ser>
          <c:idx val="5"/>
          <c:order val="5"/>
          <c:tx>
            <c:strRef>
              <c:f>'2018'!$H$12:$H$13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'2018'!$H$14:$H$22</c:f>
              <c:numCache>
                <c:formatCode>General</c:formatCode>
                <c:ptCount val="9"/>
                <c:pt idx="0">
                  <c:v>1.21</c:v>
                </c:pt>
                <c:pt idx="1">
                  <c:v>0</c:v>
                </c:pt>
                <c:pt idx="2">
                  <c:v>0</c:v>
                </c:pt>
                <c:pt idx="3">
                  <c:v>2.9</c:v>
                </c:pt>
                <c:pt idx="4">
                  <c:v>1.25</c:v>
                </c:pt>
                <c:pt idx="5">
                  <c:v>2.15</c:v>
                </c:pt>
                <c:pt idx="6">
                  <c:v>7.37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2C-4106-A976-56637B7D84CA}"/>
            </c:ext>
          </c:extLst>
        </c:ser>
        <c:ser>
          <c:idx val="6"/>
          <c:order val="6"/>
          <c:tx>
            <c:strRef>
              <c:f>'2018'!$I$12:$I$13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'2018'!$I$14:$I$22</c:f>
              <c:numCache>
                <c:formatCode>General</c:formatCode>
                <c:ptCount val="9"/>
                <c:pt idx="0">
                  <c:v>3.22</c:v>
                </c:pt>
                <c:pt idx="1">
                  <c:v>0</c:v>
                </c:pt>
                <c:pt idx="2">
                  <c:v>0</c:v>
                </c:pt>
                <c:pt idx="3">
                  <c:v>442</c:v>
                </c:pt>
                <c:pt idx="4">
                  <c:v>228</c:v>
                </c:pt>
                <c:pt idx="5">
                  <c:v>437</c:v>
                </c:pt>
                <c:pt idx="6">
                  <c:v>205</c:v>
                </c:pt>
                <c:pt idx="7">
                  <c:v>5.0199999999999996</c:v>
                </c:pt>
                <c:pt idx="8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C-4106-A976-56637B7D84CA}"/>
            </c:ext>
          </c:extLst>
        </c:ser>
        <c:ser>
          <c:idx val="7"/>
          <c:order val="7"/>
          <c:tx>
            <c:strRef>
              <c:f>'2018'!$J$12:$J$13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'2018'!$J$14:$J$22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2C-4106-A976-56637B7D84CA}"/>
            </c:ext>
          </c:extLst>
        </c:ser>
        <c:ser>
          <c:idx val="8"/>
          <c:order val="8"/>
          <c:tx>
            <c:strRef>
              <c:f>'2018'!$K$12:$K$13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'2018'!$K$14:$K$22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2C-4106-A976-56637B7D84CA}"/>
            </c:ext>
          </c:extLst>
        </c:ser>
        <c:ser>
          <c:idx val="9"/>
          <c:order val="9"/>
          <c:tx>
            <c:strRef>
              <c:f>'2018'!$L$12:$L$13</c:f>
              <c:strCache>
                <c:ptCount val="2"/>
                <c:pt idx="0">
                  <c:v>PFBA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'2018'!$L$14:$L$22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2C-4106-A976-56637B7D84CA}"/>
            </c:ext>
          </c:extLst>
        </c:ser>
        <c:ser>
          <c:idx val="10"/>
          <c:order val="10"/>
          <c:tx>
            <c:strRef>
              <c:f>'2018'!$M$12:$M$13</c:f>
              <c:strCache>
                <c:ptCount val="2"/>
                <c:pt idx="0">
                  <c:v>PFPeA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'2018'!$M$14:$M$22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0.71599999999999997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2C-4106-A976-56637B7D84CA}"/>
            </c:ext>
          </c:extLst>
        </c:ser>
        <c:ser>
          <c:idx val="11"/>
          <c:order val="11"/>
          <c:tx>
            <c:strRef>
              <c:f>'2018'!$N$12:$N$13</c:f>
              <c:strCache>
                <c:ptCount val="2"/>
                <c:pt idx="0">
                  <c:v>PFUnDA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'2018'!$N$14:$N$22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2C-4106-A976-56637B7D84CA}"/>
            </c:ext>
          </c:extLst>
        </c:ser>
        <c:ser>
          <c:idx val="12"/>
          <c:order val="12"/>
          <c:tx>
            <c:strRef>
              <c:f>'2018'!$O$12:$O$13</c:f>
              <c:strCache>
                <c:ptCount val="2"/>
                <c:pt idx="0">
                  <c:v>PFDoDA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'2018'!$O$14:$O$22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2C-4106-A976-56637B7D84CA}"/>
            </c:ext>
          </c:extLst>
        </c:ser>
        <c:ser>
          <c:idx val="13"/>
          <c:order val="13"/>
          <c:tx>
            <c:strRef>
              <c:f>'2018'!$P$12:$P$13</c:f>
              <c:strCache>
                <c:ptCount val="2"/>
                <c:pt idx="0">
                  <c:v>PFDA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'2018'!$P$14:$P$22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C-4106-A976-56637B7D84CA}"/>
            </c:ext>
          </c:extLst>
        </c:ser>
        <c:ser>
          <c:idx val="14"/>
          <c:order val="14"/>
          <c:tx>
            <c:strRef>
              <c:f>'2018'!$Q$12:$Q$13</c:f>
              <c:strCache>
                <c:ptCount val="2"/>
                <c:pt idx="0">
                  <c:v>6:2 FTS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'2018'!$A$14:$B$22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D2</c:v>
                  </c:pt>
                  <c:pt idx="1">
                    <c:v>D2</c:v>
                  </c:pt>
                  <c:pt idx="2">
                    <c:v>D2</c:v>
                  </c:pt>
                  <c:pt idx="3">
                    <c:v>E2</c:v>
                  </c:pt>
                  <c:pt idx="4">
                    <c:v>E2</c:v>
                  </c:pt>
                  <c:pt idx="5">
                    <c:v>E2</c:v>
                  </c:pt>
                  <c:pt idx="6">
                    <c:v>F2</c:v>
                  </c:pt>
                  <c:pt idx="7">
                    <c:v>F2</c:v>
                  </c:pt>
                  <c:pt idx="8">
                    <c:v>F2</c:v>
                  </c:pt>
                </c:lvl>
              </c:multiLvlStrCache>
            </c:multiLvlStrRef>
          </c:cat>
          <c:val>
            <c:numRef>
              <c:f>'2018'!$Q$14:$Q$22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2C-4106-A976-56637B7D8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432269127647943"/>
          <c:h val="0.86109111361079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71119191978E-2"/>
          <c:y val="2.8558050614043616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2015'!$C$236:$C$237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2015'!$C$238:$C$246</c:f>
            </c:numRef>
          </c:val>
          <c:extLst>
            <c:ext xmlns:c16="http://schemas.microsoft.com/office/drawing/2014/chart" uri="{C3380CC4-5D6E-409C-BE32-E72D297353CC}">
              <c16:uniqueId val="{00000000-52AA-42C0-868A-303E52B8E9D0}"/>
            </c:ext>
          </c:extLst>
        </c:ser>
        <c:ser>
          <c:idx val="0"/>
          <c:order val="1"/>
          <c:tx>
            <c:strRef>
              <c:f>' 2014 2015'!$D$236:$D$237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2AA-42C0-868A-303E52B8E9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2AA-42C0-868A-303E52B8E9D0}"/>
                </c:ext>
              </c:extLst>
            </c:dLbl>
            <c:dLbl>
              <c:idx val="2"/>
              <c:layout>
                <c:manualLayout>
                  <c:x val="0"/>
                  <c:y val="-3.720930232558139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2AA-42C0-868A-303E52B8E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2AA-42C0-868A-303E52B8E9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2AA-42C0-868A-303E52B8E9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2AA-42C0-868A-303E52B8E9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2AA-42C0-868A-303E52B8E9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2AA-42C0-868A-303E52B8E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2015'!$D$238:$D$246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A-42C0-868A-303E52B8E9D0}"/>
            </c:ext>
          </c:extLst>
        </c:ser>
        <c:ser>
          <c:idx val="1"/>
          <c:order val="2"/>
          <c:tx>
            <c:strRef>
              <c:f>' 2014 2015'!$E$236:$E$237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2015'!$E$238:$E$246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A-42C0-868A-303E52B8E9D0}"/>
            </c:ext>
          </c:extLst>
        </c:ser>
        <c:ser>
          <c:idx val="3"/>
          <c:order val="3"/>
          <c:tx>
            <c:strRef>
              <c:f>' 2014 2015'!$F$236:$F$237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903371567605145E-2"/>
                  <c:y val="-3.100775193798449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AA-42C0-868A-303E52B8E9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AA-42C0-868A-303E52B8E9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AA-42C0-868A-303E52B8E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AA-42C0-868A-303E52B8E9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AA-42C0-868A-303E52B8E9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AA-42C0-868A-303E52B8E9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AA-42C0-868A-303E52B8E9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AA-42C0-868A-303E52B8E9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AA-42C0-868A-303E52B8E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2015'!$F$238:$F$246</c:f>
              <c:numCache>
                <c:formatCode>General</c:formatCode>
                <c:ptCount val="9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A-42C0-868A-303E52B8E9D0}"/>
            </c:ext>
          </c:extLst>
        </c:ser>
        <c:ser>
          <c:idx val="4"/>
          <c:order val="4"/>
          <c:tx>
            <c:strRef>
              <c:f>' 2014 2015'!$G$236:$G$237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2015'!$G$238:$G$246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A-42C0-868A-303E52B8E9D0}"/>
            </c:ext>
          </c:extLst>
        </c:ser>
        <c:ser>
          <c:idx val="5"/>
          <c:order val="5"/>
          <c:tx>
            <c:strRef>
              <c:f>' 2014 2015'!$H$236:$H$237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2015'!$H$238:$H$246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AA-42C0-868A-303E52B8E9D0}"/>
            </c:ext>
          </c:extLst>
        </c:ser>
        <c:ser>
          <c:idx val="6"/>
          <c:order val="6"/>
          <c:tx>
            <c:strRef>
              <c:f>' 2014 2015'!$I$236:$I$237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AA-42C0-868A-303E52B8E9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AA-42C0-868A-303E52B8E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AA-42C0-868A-303E52B8E9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AA-42C0-868A-303E52B8E9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AA-42C0-868A-303E52B8E9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AA-42C0-868A-303E52B8E9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AA-42C0-868A-303E52B8E9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AA-42C0-868A-303E52B8E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2015'!$I$238:$I$246</c:f>
              <c:numCache>
                <c:formatCode>General</c:formatCode>
                <c:ptCount val="9"/>
                <c:pt idx="0">
                  <c:v>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A-42C0-868A-303E52B8E9D0}"/>
            </c:ext>
          </c:extLst>
        </c:ser>
        <c:ser>
          <c:idx val="7"/>
          <c:order val="7"/>
          <c:tx>
            <c:strRef>
              <c:f>' 2014 2015'!$J$236:$J$237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6.201550387596899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2AA-42C0-868A-303E52B8E9D0}"/>
                </c:ext>
              </c:extLst>
            </c:dLbl>
            <c:dLbl>
              <c:idx val="2"/>
              <c:layout>
                <c:manualLayout>
                  <c:x val="0"/>
                  <c:y val="3.100775193798449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2AA-42C0-868A-303E52B8E9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2AA-42C0-868A-303E52B8E9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2AA-42C0-868A-303E52B8E9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2AA-42C0-868A-303E52B8E9D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2AA-42C0-868A-303E52B8E9D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2AA-42C0-868A-303E52B8E9D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2AA-42C0-868A-303E52B8E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2015'!$J$238:$J$246</c:f>
              <c:numCache>
                <c:formatCode>General</c:formatCode>
                <c:ptCount val="9"/>
                <c:pt idx="0">
                  <c:v>580</c:v>
                </c:pt>
                <c:pt idx="1">
                  <c:v>32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A-42C0-868A-303E52B8E9D0}"/>
            </c:ext>
          </c:extLst>
        </c:ser>
        <c:ser>
          <c:idx val="8"/>
          <c:order val="8"/>
          <c:tx>
            <c:strRef>
              <c:f>' 2014 2015'!$K$236:$K$237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2015'!$K$238:$K$246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AA-42C0-868A-303E52B8E9D0}"/>
            </c:ext>
          </c:extLst>
        </c:ser>
        <c:ser>
          <c:idx val="9"/>
          <c:order val="9"/>
          <c:tx>
            <c:strRef>
              <c:f>' 2014 2015'!$L$236:$L$237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2015'!$A$238:$B$246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6,5</c:v>
                  </c:pt>
                  <c:pt idx="8">
                    <c:v>8</c:v>
                  </c:pt>
                </c:lvl>
                <c:lvl>
                  <c:pt idx="0">
                    <c:v>4C</c:v>
                  </c:pt>
                  <c:pt idx="1">
                    <c:v>4C</c:v>
                  </c:pt>
                  <c:pt idx="2">
                    <c:v>4C</c:v>
                  </c:pt>
                  <c:pt idx="3">
                    <c:v>4C</c:v>
                  </c:pt>
                  <c:pt idx="4">
                    <c:v>4C</c:v>
                  </c:pt>
                  <c:pt idx="5">
                    <c:v>4C</c:v>
                  </c:pt>
                  <c:pt idx="6">
                    <c:v>4C</c:v>
                  </c:pt>
                  <c:pt idx="7">
                    <c:v>4C</c:v>
                  </c:pt>
                  <c:pt idx="8">
                    <c:v>4C</c:v>
                  </c:pt>
                </c:lvl>
              </c:multiLvlStrCache>
            </c:multiLvlStrRef>
          </c:cat>
          <c:val>
            <c:numRef>
              <c:f>' 2014 2015'!$L$238:$L$246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AA-42C0-868A-303E52B8E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92009358995719E-2"/>
          <c:y val="3.2673276951492178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2015'!$C$247:$C$248</c:f>
              <c:strCache>
                <c:ptCount val="2"/>
                <c:pt idx="0">
                  <c:v>Bund Prøve</c:v>
                </c:pt>
                <c:pt idx="1">
                  <c:v>m u.t.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2015'!$C$249:$C$258</c:f>
            </c:numRef>
          </c:val>
          <c:extLst>
            <c:ext xmlns:c16="http://schemas.microsoft.com/office/drawing/2014/chart" uri="{C3380CC4-5D6E-409C-BE32-E72D297353CC}">
              <c16:uniqueId val="{00000000-3565-4DFB-A473-AAD0F6BA6472}"/>
            </c:ext>
          </c:extLst>
        </c:ser>
        <c:ser>
          <c:idx val="0"/>
          <c:order val="1"/>
          <c:tx>
            <c:strRef>
              <c:f>' 2014 2015'!$D$247:$D$248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2015'!$D$249:$D$258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65-4DFB-A473-AAD0F6BA6472}"/>
            </c:ext>
          </c:extLst>
        </c:ser>
        <c:ser>
          <c:idx val="1"/>
          <c:order val="2"/>
          <c:tx>
            <c:strRef>
              <c:f>' 2014 2015'!$E$247:$E$248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2015'!$E$249:$E$258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65-4DFB-A473-AAD0F6BA6472}"/>
            </c:ext>
          </c:extLst>
        </c:ser>
        <c:ser>
          <c:idx val="3"/>
          <c:order val="3"/>
          <c:tx>
            <c:strRef>
              <c:f>' 2014 2015'!$F$247:$F$248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2015'!$F$249:$F$258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565-4DFB-A473-AAD0F6BA6472}"/>
            </c:ext>
          </c:extLst>
        </c:ser>
        <c:ser>
          <c:idx val="4"/>
          <c:order val="4"/>
          <c:tx>
            <c:strRef>
              <c:f>' 2014 2015'!$G$247:$G$248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2015'!$G$249:$G$258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65-4DFB-A473-AAD0F6BA6472}"/>
            </c:ext>
          </c:extLst>
        </c:ser>
        <c:ser>
          <c:idx val="5"/>
          <c:order val="5"/>
          <c:tx>
            <c:strRef>
              <c:f>' 2014 2015'!$H$247:$H$248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2015'!$H$249:$H$258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565-4DFB-A473-AAD0F6BA6472}"/>
            </c:ext>
          </c:extLst>
        </c:ser>
        <c:ser>
          <c:idx val="6"/>
          <c:order val="6"/>
          <c:tx>
            <c:strRef>
              <c:f>' 2014 2015'!$I$247:$I$248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2015'!$I$249:$I$258</c:f>
              <c:numCache>
                <c:formatCode>General</c:formatCode>
                <c:ptCount val="10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565-4DFB-A473-AAD0F6BA6472}"/>
            </c:ext>
          </c:extLst>
        </c:ser>
        <c:ser>
          <c:idx val="7"/>
          <c:order val="7"/>
          <c:tx>
            <c:strRef>
              <c:f>' 2014 2015'!$J$247:$J$248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2266176019625657E-3"/>
                  <c:y val="2.057613168724279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565-4DFB-A473-AAD0F6BA6472}"/>
                </c:ext>
              </c:extLst>
            </c:dLbl>
            <c:dLbl>
              <c:idx val="3"/>
              <c:layout>
                <c:manualLayout>
                  <c:x val="0"/>
                  <c:y val="-4.115226337448559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565-4DFB-A473-AAD0F6BA6472}"/>
                </c:ext>
              </c:extLst>
            </c:dLbl>
            <c:dLbl>
              <c:idx val="5"/>
              <c:layout>
                <c:manualLayout>
                  <c:x val="-8.9950918356571802E-17"/>
                  <c:y val="-3.703703703703718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565-4DFB-A473-AAD0F6BA64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565-4DFB-A473-AAD0F6BA647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565-4DFB-A473-AAD0F6BA6472}"/>
                </c:ext>
              </c:extLst>
            </c:dLbl>
            <c:dLbl>
              <c:idx val="9"/>
              <c:layout>
                <c:manualLayout>
                  <c:x val="0"/>
                  <c:y val="-2.880658436213991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565-4DFB-A473-AAD0F6BA64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2015'!$J$249:$J$258</c:f>
              <c:numCache>
                <c:formatCode>General</c:formatCode>
                <c:ptCount val="10"/>
                <c:pt idx="0">
                  <c:v>5600</c:v>
                </c:pt>
                <c:pt idx="1">
                  <c:v>930</c:v>
                </c:pt>
                <c:pt idx="2">
                  <c:v>130</c:v>
                </c:pt>
                <c:pt idx="3">
                  <c:v>37</c:v>
                </c:pt>
                <c:pt idx="4">
                  <c:v>12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  <c:pt idx="9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565-4DFB-A473-AAD0F6BA6472}"/>
            </c:ext>
          </c:extLst>
        </c:ser>
        <c:ser>
          <c:idx val="8"/>
          <c:order val="8"/>
          <c:tx>
            <c:strRef>
              <c:f>' 2014 2015'!$K$247:$K$248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2015'!$K$249:$K$258</c:f>
              <c:numCache>
                <c:formatCode>General</c:formatCode>
                <c:ptCount val="10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565-4DFB-A473-AAD0F6BA6472}"/>
            </c:ext>
          </c:extLst>
        </c:ser>
        <c:ser>
          <c:idx val="9"/>
          <c:order val="9"/>
          <c:tx>
            <c:strRef>
              <c:f>' 2014 2015'!$L$247:$L$248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2015'!$A$249:$B$258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7,0</c:v>
                  </c:pt>
                </c:lvl>
                <c:lvl>
                  <c:pt idx="0">
                    <c:v>D5</c:v>
                  </c:pt>
                  <c:pt idx="1">
                    <c:v>D5</c:v>
                  </c:pt>
                  <c:pt idx="2">
                    <c:v>D5</c:v>
                  </c:pt>
                  <c:pt idx="3">
                    <c:v>D5</c:v>
                  </c:pt>
                  <c:pt idx="4">
                    <c:v>D5</c:v>
                  </c:pt>
                  <c:pt idx="5">
                    <c:v>D5</c:v>
                  </c:pt>
                  <c:pt idx="6">
                    <c:v>D5</c:v>
                  </c:pt>
                  <c:pt idx="7">
                    <c:v>D5</c:v>
                  </c:pt>
                  <c:pt idx="8">
                    <c:v>D5</c:v>
                  </c:pt>
                  <c:pt idx="9">
                    <c:v>D5</c:v>
                  </c:pt>
                </c:lvl>
              </c:multiLvlStrCache>
            </c:multiLvlStrRef>
          </c:cat>
          <c:val>
            <c:numRef>
              <c:f>' 2014 2015'!$L$249:$L$258</c:f>
              <c:numCache>
                <c:formatCode>General</c:formatCode>
                <c:ptCount val="10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565-4DFB-A473-AAD0F6BA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71119191978E-2"/>
          <c:y val="2.8558050614043616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'2016'!$C$1:$C$2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'2016'!$C$3:$C$17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D-4287-9DEF-74B7DE521719}"/>
            </c:ext>
          </c:extLst>
        </c:ser>
        <c:ser>
          <c:idx val="0"/>
          <c:order val="1"/>
          <c:tx>
            <c:strRef>
              <c:f>'2016'!$D$1:$D$2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'2016'!$D$3:$D$17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3D-4287-9DEF-74B7DE521719}"/>
            </c:ext>
          </c:extLst>
        </c:ser>
        <c:ser>
          <c:idx val="1"/>
          <c:order val="2"/>
          <c:tx>
            <c:strRef>
              <c:f>'2016'!$E$1:$E$2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'2016'!$E$3:$E$17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4.8</c:v>
                </c:pt>
                <c:pt idx="7">
                  <c:v>4.4000000000000004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3D-4287-9DEF-74B7DE521719}"/>
            </c:ext>
          </c:extLst>
        </c:ser>
        <c:ser>
          <c:idx val="3"/>
          <c:order val="3"/>
          <c:tx>
            <c:strRef>
              <c:f>'2016'!$F$1:$F$2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'2016'!$F$3:$F$17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23D-4287-9DEF-74B7DE521719}"/>
            </c:ext>
          </c:extLst>
        </c:ser>
        <c:ser>
          <c:idx val="4"/>
          <c:order val="4"/>
          <c:tx>
            <c:strRef>
              <c:f>'2016'!$G$1:$G$2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'2016'!$G$3:$G$17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23D-4287-9DEF-74B7DE521719}"/>
            </c:ext>
          </c:extLst>
        </c:ser>
        <c:ser>
          <c:idx val="5"/>
          <c:order val="5"/>
          <c:tx>
            <c:strRef>
              <c:f>'2016'!$H$1:$H$2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'2016'!$H$3:$H$17</c:f>
              <c:numCache>
                <c:formatCode>General</c:formatCode>
                <c:ptCount val="15"/>
                <c:pt idx="0">
                  <c:v>13</c:v>
                </c:pt>
                <c:pt idx="1">
                  <c:v>7.3</c:v>
                </c:pt>
                <c:pt idx="2">
                  <c:v>9</c:v>
                </c:pt>
                <c:pt idx="3">
                  <c:v>9</c:v>
                </c:pt>
                <c:pt idx="4">
                  <c:v>3.2</c:v>
                </c:pt>
                <c:pt idx="5">
                  <c:v>35</c:v>
                </c:pt>
                <c:pt idx="6">
                  <c:v>66</c:v>
                </c:pt>
                <c:pt idx="7">
                  <c:v>22</c:v>
                </c:pt>
                <c:pt idx="8">
                  <c:v>14</c:v>
                </c:pt>
                <c:pt idx="9">
                  <c:v>4</c:v>
                </c:pt>
                <c:pt idx="10">
                  <c:v>0</c:v>
                </c:pt>
                <c:pt idx="11">
                  <c:v>8.6</c:v>
                </c:pt>
                <c:pt idx="12">
                  <c:v>13</c:v>
                </c:pt>
                <c:pt idx="13">
                  <c:v>25</c:v>
                </c:pt>
                <c:pt idx="1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23D-4287-9DEF-74B7DE521719}"/>
            </c:ext>
          </c:extLst>
        </c:ser>
        <c:ser>
          <c:idx val="6"/>
          <c:order val="6"/>
          <c:tx>
            <c:strRef>
              <c:f>'2016'!$I$1:$I$2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'2016'!$I$3:$I$17</c:f>
              <c:numCache>
                <c:formatCode>General</c:formatCode>
                <c:ptCount val="15"/>
                <c:pt idx="0">
                  <c:v>380</c:v>
                </c:pt>
                <c:pt idx="1">
                  <c:v>480</c:v>
                </c:pt>
                <c:pt idx="2">
                  <c:v>530</c:v>
                </c:pt>
                <c:pt idx="3">
                  <c:v>240</c:v>
                </c:pt>
                <c:pt idx="4">
                  <c:v>27</c:v>
                </c:pt>
                <c:pt idx="5">
                  <c:v>14000</c:v>
                </c:pt>
                <c:pt idx="6">
                  <c:v>5600</c:v>
                </c:pt>
                <c:pt idx="7">
                  <c:v>2000</c:v>
                </c:pt>
                <c:pt idx="8">
                  <c:v>790</c:v>
                </c:pt>
                <c:pt idx="9">
                  <c:v>300</c:v>
                </c:pt>
                <c:pt idx="10">
                  <c:v>400</c:v>
                </c:pt>
                <c:pt idx="11">
                  <c:v>2700</c:v>
                </c:pt>
                <c:pt idx="12">
                  <c:v>2000</c:v>
                </c:pt>
                <c:pt idx="13">
                  <c:v>2000</c:v>
                </c:pt>
                <c:pt idx="14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23D-4287-9DEF-74B7DE521719}"/>
            </c:ext>
          </c:extLst>
        </c:ser>
        <c:ser>
          <c:idx val="7"/>
          <c:order val="7"/>
          <c:tx>
            <c:strRef>
              <c:f>'2016'!$J$1:$J$2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'2016'!$J$3:$J$17</c:f>
              <c:numCache>
                <c:formatCode>General</c:formatCode>
                <c:ptCount val="15"/>
                <c:pt idx="0">
                  <c:v>0</c:v>
                </c:pt>
                <c:pt idx="1">
                  <c:v>15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  <c:pt idx="6">
                  <c:v>8.4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5.0999999999999996</c:v>
                </c:pt>
                <c:pt idx="12">
                  <c:v>6.5</c:v>
                </c:pt>
                <c:pt idx="13">
                  <c:v>3.8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23D-4287-9DEF-74B7DE521719}"/>
            </c:ext>
          </c:extLst>
        </c:ser>
        <c:ser>
          <c:idx val="8"/>
          <c:order val="8"/>
          <c:tx>
            <c:strRef>
              <c:f>'2016'!$K$1:$K$2</c:f>
              <c:strCache>
                <c:ptCount val="2"/>
                <c:pt idx="0">
                  <c:v>PFBA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'2016'!$K$3:$K$17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23D-4287-9DEF-74B7DE521719}"/>
            </c:ext>
          </c:extLst>
        </c:ser>
        <c:ser>
          <c:idx val="9"/>
          <c:order val="9"/>
          <c:tx>
            <c:strRef>
              <c:f>'2016'!$L$1:$L$2</c:f>
              <c:strCache>
                <c:ptCount val="2"/>
                <c:pt idx="0">
                  <c:v>PFPeA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'2016'!$L$3:$L$17</c:f>
              <c:numCache>
                <c:formatCode>General</c:formatCode>
                <c:ptCount val="15"/>
                <c:pt idx="0">
                  <c:v>3.8</c:v>
                </c:pt>
                <c:pt idx="1">
                  <c:v>0</c:v>
                </c:pt>
                <c:pt idx="2">
                  <c:v>5.4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</c:v>
                </c:pt>
                <c:pt idx="13">
                  <c:v>7.2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023D-4287-9DEF-74B7DE521719}"/>
            </c:ext>
          </c:extLst>
        </c:ser>
        <c:ser>
          <c:idx val="10"/>
          <c:order val="10"/>
          <c:tx>
            <c:strRef>
              <c:f>'2016'!$M$1:$M$2</c:f>
              <c:strCache>
                <c:ptCount val="2"/>
                <c:pt idx="0">
                  <c:v>PFDA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'2016'!$M$3:$M$17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23D-4287-9DEF-74B7DE521719}"/>
            </c:ext>
          </c:extLst>
        </c:ser>
        <c:ser>
          <c:idx val="11"/>
          <c:order val="11"/>
          <c:tx>
            <c:strRef>
              <c:f>'2016'!$N$1:$N$2</c:f>
              <c:strCache>
                <c:ptCount val="2"/>
                <c:pt idx="0">
                  <c:v>6:2 FTS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'2016'!$A$3:$B$17</c:f>
              <c:multiLvlStrCache>
                <c:ptCount val="15"/>
                <c:lvl>
                  <c:pt idx="0">
                    <c:v>0,5</c:v>
                  </c:pt>
                  <c:pt idx="1">
                    <c:v>1</c:v>
                  </c:pt>
                  <c:pt idx="2">
                    <c:v>1</c:v>
                  </c:pt>
                  <c:pt idx="3">
                    <c:v>0,5</c:v>
                  </c:pt>
                  <c:pt idx="4">
                    <c:v>0,5</c:v>
                  </c:pt>
                  <c:pt idx="5">
                    <c:v>0,5</c:v>
                  </c:pt>
                  <c:pt idx="6">
                    <c:v>1</c:v>
                  </c:pt>
                  <c:pt idx="7">
                    <c:v>0,5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0,5</c:v>
                  </c:pt>
                  <c:pt idx="13">
                    <c:v>1</c:v>
                  </c:pt>
                  <c:pt idx="14">
                    <c:v>1,5</c:v>
                  </c:pt>
                </c:lvl>
                <c:lvl>
                  <c:pt idx="0">
                    <c:v>N grøft 1</c:v>
                  </c:pt>
                  <c:pt idx="1">
                    <c:v>N grøft 1</c:v>
                  </c:pt>
                  <c:pt idx="2">
                    <c:v>N grøft 2</c:v>
                  </c:pt>
                  <c:pt idx="3">
                    <c:v>N1</c:v>
                  </c:pt>
                  <c:pt idx="4">
                    <c:v>N3</c:v>
                  </c:pt>
                  <c:pt idx="5">
                    <c:v>N7</c:v>
                  </c:pt>
                  <c:pt idx="6">
                    <c:v>N7</c:v>
                  </c:pt>
                  <c:pt idx="7">
                    <c:v>N9</c:v>
                  </c:pt>
                  <c:pt idx="8">
                    <c:v>N9</c:v>
                  </c:pt>
                  <c:pt idx="9">
                    <c:v>S grøft 1</c:v>
                  </c:pt>
                  <c:pt idx="10">
                    <c:v>S grøft 2</c:v>
                  </c:pt>
                  <c:pt idx="11">
                    <c:v>S grøft 3</c:v>
                  </c:pt>
                  <c:pt idx="12">
                    <c:v>S grøft 4</c:v>
                  </c:pt>
                  <c:pt idx="13">
                    <c:v>S grøft 5</c:v>
                  </c:pt>
                  <c:pt idx="14">
                    <c:v>S grøft 5</c:v>
                  </c:pt>
                </c:lvl>
              </c:multiLvlStrCache>
            </c:multiLvlStrRef>
          </c:cat>
          <c:val>
            <c:numRef>
              <c:f>'2016'!$N$3:$N$17</c:f>
              <c:numCache>
                <c:formatCode>General</c:formatCode>
                <c:ptCount val="15"/>
                <c:pt idx="0">
                  <c:v>6.1</c:v>
                </c:pt>
                <c:pt idx="1">
                  <c:v>5.2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230</c:v>
                </c:pt>
                <c:pt idx="6">
                  <c:v>71</c:v>
                </c:pt>
                <c:pt idx="7">
                  <c:v>52</c:v>
                </c:pt>
                <c:pt idx="8">
                  <c:v>7.2</c:v>
                </c:pt>
                <c:pt idx="9">
                  <c:v>4.4000000000000004</c:v>
                </c:pt>
                <c:pt idx="10">
                  <c:v>11</c:v>
                </c:pt>
                <c:pt idx="11">
                  <c:v>36</c:v>
                </c:pt>
                <c:pt idx="12">
                  <c:v>25</c:v>
                </c:pt>
                <c:pt idx="13">
                  <c:v>33</c:v>
                </c:pt>
                <c:pt idx="1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23D-4287-9DEF-74B7DE521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9.7836226936012946E-2"/>
          <c:h val="0.663593151773459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'2018'!$C$23:$C$24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'2018'!$C$25:$C$33</c:f>
              <c:numCache>
                <c:formatCode>General</c:formatCode>
                <c:ptCount val="9"/>
                <c:pt idx="0">
                  <c:v>2.29</c:v>
                </c:pt>
                <c:pt idx="1">
                  <c:v>0</c:v>
                </c:pt>
                <c:pt idx="2">
                  <c:v>0</c:v>
                </c:pt>
                <c:pt idx="3">
                  <c:v>1.87</c:v>
                </c:pt>
                <c:pt idx="4">
                  <c:v>0.68700000000000006</c:v>
                </c:pt>
                <c:pt idx="5">
                  <c:v>0</c:v>
                </c:pt>
                <c:pt idx="6">
                  <c:v>1.33</c:v>
                </c:pt>
                <c:pt idx="7">
                  <c:v>2.15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2-407C-810E-3DA1B78A5F7D}"/>
            </c:ext>
          </c:extLst>
        </c:ser>
        <c:ser>
          <c:idx val="0"/>
          <c:order val="1"/>
          <c:tx>
            <c:strRef>
              <c:f>'2018'!$D$23:$D$24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'2018'!$D$25:$D$33</c:f>
              <c:numCache>
                <c:formatCode>General</c:formatCode>
                <c:ptCount val="9"/>
                <c:pt idx="0">
                  <c:v>0.84699999999999998</c:v>
                </c:pt>
                <c:pt idx="1">
                  <c:v>0</c:v>
                </c:pt>
                <c:pt idx="2">
                  <c:v>0</c:v>
                </c:pt>
                <c:pt idx="3">
                  <c:v>2.08</c:v>
                </c:pt>
                <c:pt idx="4">
                  <c:v>0.58599999999999997</c:v>
                </c:pt>
                <c:pt idx="5">
                  <c:v>0</c:v>
                </c:pt>
                <c:pt idx="6">
                  <c:v>2.8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2-407C-810E-3DA1B78A5F7D}"/>
            </c:ext>
          </c:extLst>
        </c:ser>
        <c:ser>
          <c:idx val="1"/>
          <c:order val="2"/>
          <c:tx>
            <c:strRef>
              <c:f>'2018'!$E$23:$E$24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'2018'!$E$25:$E$33</c:f>
              <c:numCache>
                <c:formatCode>General</c:formatCode>
                <c:ptCount val="9"/>
                <c:pt idx="0">
                  <c:v>1.54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2-407C-810E-3DA1B78A5F7D}"/>
            </c:ext>
          </c:extLst>
        </c:ser>
        <c:ser>
          <c:idx val="3"/>
          <c:order val="3"/>
          <c:tx>
            <c:strRef>
              <c:f>'2018'!$F$23:$F$24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'2018'!$F$25:$F$33</c:f>
              <c:numCache>
                <c:formatCode>General</c:formatCode>
                <c:ptCount val="9"/>
                <c:pt idx="0">
                  <c:v>0.65700000000000003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2-407C-810E-3DA1B78A5F7D}"/>
            </c:ext>
          </c:extLst>
        </c:ser>
        <c:ser>
          <c:idx val="4"/>
          <c:order val="4"/>
          <c:tx>
            <c:strRef>
              <c:f>'2018'!$G$23:$G$24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'2018'!$G$25:$G$33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22-407C-810E-3DA1B78A5F7D}"/>
            </c:ext>
          </c:extLst>
        </c:ser>
        <c:ser>
          <c:idx val="5"/>
          <c:order val="5"/>
          <c:tx>
            <c:strRef>
              <c:f>'2018'!$H$23:$H$24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'2018'!$H$25:$H$33</c:f>
              <c:numCache>
                <c:formatCode>General</c:formatCode>
                <c:ptCount val="9"/>
                <c:pt idx="0">
                  <c:v>12.9</c:v>
                </c:pt>
                <c:pt idx="1">
                  <c:v>0.95899999999999996</c:v>
                </c:pt>
                <c:pt idx="2">
                  <c:v>2.44</c:v>
                </c:pt>
                <c:pt idx="3">
                  <c:v>1.76</c:v>
                </c:pt>
                <c:pt idx="4">
                  <c:v>1.39</c:v>
                </c:pt>
                <c:pt idx="5">
                  <c:v>0</c:v>
                </c:pt>
                <c:pt idx="6">
                  <c:v>1.48</c:v>
                </c:pt>
                <c:pt idx="7">
                  <c:v>1.38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22-407C-810E-3DA1B78A5F7D}"/>
            </c:ext>
          </c:extLst>
        </c:ser>
        <c:ser>
          <c:idx val="6"/>
          <c:order val="6"/>
          <c:tx>
            <c:strRef>
              <c:f>'2018'!$I$23:$I$24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'2018'!$I$25:$I$33</c:f>
              <c:numCache>
                <c:formatCode>General</c:formatCode>
                <c:ptCount val="9"/>
                <c:pt idx="0">
                  <c:v>3500</c:v>
                </c:pt>
                <c:pt idx="1">
                  <c:v>164</c:v>
                </c:pt>
                <c:pt idx="2">
                  <c:v>45.2</c:v>
                </c:pt>
                <c:pt idx="3">
                  <c:v>1.64</c:v>
                </c:pt>
                <c:pt idx="4">
                  <c:v>0.6</c:v>
                </c:pt>
                <c:pt idx="5">
                  <c:v>0</c:v>
                </c:pt>
                <c:pt idx="6">
                  <c:v>4.4000000000000004</c:v>
                </c:pt>
                <c:pt idx="7">
                  <c:v>1.79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22-407C-810E-3DA1B78A5F7D}"/>
            </c:ext>
          </c:extLst>
        </c:ser>
        <c:ser>
          <c:idx val="7"/>
          <c:order val="7"/>
          <c:tx>
            <c:strRef>
              <c:f>'2018'!$J$23:$J$24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'2018'!$J$25:$J$33</c:f>
              <c:numCache>
                <c:formatCode>General</c:formatCode>
                <c:ptCount val="9"/>
                <c:pt idx="0">
                  <c:v>0.56999999999999995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22-407C-810E-3DA1B78A5F7D}"/>
            </c:ext>
          </c:extLst>
        </c:ser>
        <c:ser>
          <c:idx val="8"/>
          <c:order val="8"/>
          <c:tx>
            <c:strRef>
              <c:f>'2018'!$K$23:$K$24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'2018'!$K$25:$K$33</c:f>
              <c:numCache>
                <c:formatCode>General</c:formatCode>
                <c:ptCount val="9"/>
                <c:pt idx="0">
                  <c:v>2.66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22-407C-810E-3DA1B78A5F7D}"/>
            </c:ext>
          </c:extLst>
        </c:ser>
        <c:ser>
          <c:idx val="9"/>
          <c:order val="9"/>
          <c:tx>
            <c:strRef>
              <c:f>'2018'!$L$23:$L$24</c:f>
              <c:strCache>
                <c:ptCount val="2"/>
                <c:pt idx="0">
                  <c:v>PFBA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'2018'!$L$25:$L$33</c:f>
              <c:numCache>
                <c:formatCode>General</c:formatCode>
                <c:ptCount val="9"/>
                <c:pt idx="0">
                  <c:v>1.79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0.61799999999999999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22-407C-810E-3DA1B78A5F7D}"/>
            </c:ext>
          </c:extLst>
        </c:ser>
        <c:ser>
          <c:idx val="10"/>
          <c:order val="10"/>
          <c:tx>
            <c:strRef>
              <c:f>'2018'!$M$23:$M$24</c:f>
              <c:strCache>
                <c:ptCount val="2"/>
                <c:pt idx="0">
                  <c:v>PFPeA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'2018'!$M$25:$M$33</c:f>
              <c:numCache>
                <c:formatCode>General</c:formatCode>
                <c:ptCount val="9"/>
                <c:pt idx="0">
                  <c:v>4.83</c:v>
                </c:pt>
                <c:pt idx="1">
                  <c:v>0</c:v>
                </c:pt>
                <c:pt idx="2">
                  <c:v>0</c:v>
                </c:pt>
                <c:pt idx="3">
                  <c:v>2.31</c:v>
                </c:pt>
                <c:pt idx="4">
                  <c:v>1.1000000000000001</c:v>
                </c:pt>
                <c:pt idx="5">
                  <c:v>0</c:v>
                </c:pt>
                <c:pt idx="6">
                  <c:v>2</c:v>
                </c:pt>
                <c:pt idx="7">
                  <c:v>1.4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22-407C-810E-3DA1B78A5F7D}"/>
            </c:ext>
          </c:extLst>
        </c:ser>
        <c:ser>
          <c:idx val="11"/>
          <c:order val="11"/>
          <c:tx>
            <c:strRef>
              <c:f>'2018'!$N$23:$N$24</c:f>
              <c:strCache>
                <c:ptCount val="2"/>
                <c:pt idx="0">
                  <c:v>PFUnDA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'2018'!$N$25:$N$33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22-407C-810E-3DA1B78A5F7D}"/>
            </c:ext>
          </c:extLst>
        </c:ser>
        <c:ser>
          <c:idx val="12"/>
          <c:order val="12"/>
          <c:tx>
            <c:strRef>
              <c:f>'2018'!$O$23:$O$24</c:f>
              <c:strCache>
                <c:ptCount val="2"/>
                <c:pt idx="0">
                  <c:v>PFDoDA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'2018'!$O$25:$O$33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22-407C-810E-3DA1B78A5F7D}"/>
            </c:ext>
          </c:extLst>
        </c:ser>
        <c:ser>
          <c:idx val="13"/>
          <c:order val="13"/>
          <c:tx>
            <c:strRef>
              <c:f>'2018'!$P$23:$P$24</c:f>
              <c:strCache>
                <c:ptCount val="2"/>
                <c:pt idx="0">
                  <c:v>PFDA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'2018'!$P$25:$P$33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22-407C-810E-3DA1B78A5F7D}"/>
            </c:ext>
          </c:extLst>
        </c:ser>
        <c:ser>
          <c:idx val="14"/>
          <c:order val="14"/>
          <c:tx>
            <c:strRef>
              <c:f>'2018'!$Q$23:$Q$24</c:f>
              <c:strCache>
                <c:ptCount val="2"/>
                <c:pt idx="0">
                  <c:v>6:2 FTS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'2018'!$A$25:$B$33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I7</c:v>
                  </c:pt>
                  <c:pt idx="1">
                    <c:v>I7</c:v>
                  </c:pt>
                  <c:pt idx="2">
                    <c:v>I7</c:v>
                  </c:pt>
                  <c:pt idx="3">
                    <c:v>J6</c:v>
                  </c:pt>
                  <c:pt idx="4">
                    <c:v>J6</c:v>
                  </c:pt>
                  <c:pt idx="5">
                    <c:v>J6</c:v>
                  </c:pt>
                  <c:pt idx="6">
                    <c:v>K5</c:v>
                  </c:pt>
                  <c:pt idx="7">
                    <c:v>K5</c:v>
                  </c:pt>
                  <c:pt idx="8">
                    <c:v>K5</c:v>
                  </c:pt>
                </c:lvl>
              </c:multiLvlStrCache>
            </c:multiLvlStrRef>
          </c:cat>
          <c:val>
            <c:numRef>
              <c:f>'2018'!$Q$25:$Q$33</c:f>
              <c:numCache>
                <c:formatCode>General</c:formatCode>
                <c:ptCount val="9"/>
                <c:pt idx="0">
                  <c:v>2.86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22-407C-810E-3DA1B78A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432269127647943"/>
          <c:h val="0.86109111361079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6696991343232E-2"/>
          <c:y val="5.324934383202099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'2018'!$C$34:$C$35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'2018'!$C$36:$C$44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</c:v>
                </c:pt>
                <c:pt idx="7">
                  <c:v>0.90900000000000003</c:v>
                </c:pt>
                <c:pt idx="8">
                  <c:v>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4-488E-9F11-CA0D1DB6B65A}"/>
            </c:ext>
          </c:extLst>
        </c:ser>
        <c:ser>
          <c:idx val="0"/>
          <c:order val="1"/>
          <c:tx>
            <c:strRef>
              <c:f>'2018'!$D$34:$D$35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'2018'!$D$36:$D$44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1.1000000000000001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4-488E-9F11-CA0D1DB6B65A}"/>
            </c:ext>
          </c:extLst>
        </c:ser>
        <c:ser>
          <c:idx val="1"/>
          <c:order val="2"/>
          <c:tx>
            <c:strRef>
              <c:f>'2018'!$E$34:$E$35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'2018'!$E$36:$E$44</c:f>
              <c:numCache>
                <c:formatCode>General</c:formatCode>
                <c:ptCount val="9"/>
                <c:pt idx="0">
                  <c:v>0.98099999999999998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1.69</c:v>
                </c:pt>
                <c:pt idx="7">
                  <c:v>1.75</c:v>
                </c:pt>
                <c:pt idx="8">
                  <c:v>0.53500000000000003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4-488E-9F11-CA0D1DB6B65A}"/>
            </c:ext>
          </c:extLst>
        </c:ser>
        <c:ser>
          <c:idx val="3"/>
          <c:order val="3"/>
          <c:tx>
            <c:strRef>
              <c:f>'2018'!$F$34:$F$35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'2018'!$F$36:$F$44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0.68600000000000005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94-488E-9F11-CA0D1DB6B65A}"/>
            </c:ext>
          </c:extLst>
        </c:ser>
        <c:ser>
          <c:idx val="4"/>
          <c:order val="4"/>
          <c:tx>
            <c:strRef>
              <c:f>'2018'!$G$34:$G$35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'2018'!$G$36:$G$44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94-488E-9F11-CA0D1DB6B65A}"/>
            </c:ext>
          </c:extLst>
        </c:ser>
        <c:ser>
          <c:idx val="5"/>
          <c:order val="5"/>
          <c:tx>
            <c:strRef>
              <c:f>'2018'!$H$34:$H$35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'2018'!$H$36:$H$44</c:f>
              <c:numCache>
                <c:formatCode>General</c:formatCode>
                <c:ptCount val="9"/>
                <c:pt idx="0">
                  <c:v>1.21</c:v>
                </c:pt>
                <c:pt idx="1">
                  <c:v>0</c:v>
                </c:pt>
                <c:pt idx="2">
                  <c:v>8.58</c:v>
                </c:pt>
                <c:pt idx="3">
                  <c:v>1.27</c:v>
                </c:pt>
                <c:pt idx="4">
                  <c:v>0.80900000000000005</c:v>
                </c:pt>
                <c:pt idx="5">
                  <c:v>2.85</c:v>
                </c:pt>
                <c:pt idx="6">
                  <c:v>28.2</c:v>
                </c:pt>
                <c:pt idx="7">
                  <c:v>12.8</c:v>
                </c:pt>
                <c:pt idx="8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94-488E-9F11-CA0D1DB6B65A}"/>
            </c:ext>
          </c:extLst>
        </c:ser>
        <c:ser>
          <c:idx val="6"/>
          <c:order val="6"/>
          <c:tx>
            <c:strRef>
              <c:f>'2018'!$I$34:$I$35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'2018'!$I$36:$I$44</c:f>
              <c:numCache>
                <c:formatCode>General</c:formatCode>
                <c:ptCount val="9"/>
                <c:pt idx="0">
                  <c:v>82.3</c:v>
                </c:pt>
                <c:pt idx="1">
                  <c:v>19.7</c:v>
                </c:pt>
                <c:pt idx="2">
                  <c:v>55.9</c:v>
                </c:pt>
                <c:pt idx="3">
                  <c:v>186</c:v>
                </c:pt>
                <c:pt idx="4">
                  <c:v>54.4</c:v>
                </c:pt>
                <c:pt idx="5">
                  <c:v>84.5</c:v>
                </c:pt>
                <c:pt idx="6">
                  <c:v>9460</c:v>
                </c:pt>
                <c:pt idx="7">
                  <c:v>438</c:v>
                </c:pt>
                <c:pt idx="8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94-488E-9F11-CA0D1DB6B65A}"/>
            </c:ext>
          </c:extLst>
        </c:ser>
        <c:ser>
          <c:idx val="7"/>
          <c:order val="7"/>
          <c:tx>
            <c:strRef>
              <c:f>'2018'!$J$34:$J$35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'2018'!$J$36:$J$44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2.04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94-488E-9F11-CA0D1DB6B65A}"/>
            </c:ext>
          </c:extLst>
        </c:ser>
        <c:ser>
          <c:idx val="8"/>
          <c:order val="8"/>
          <c:tx>
            <c:strRef>
              <c:f>'2018'!$K$34:$K$35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'2018'!$K$36:$K$44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10.4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94-488E-9F11-CA0D1DB6B65A}"/>
            </c:ext>
          </c:extLst>
        </c:ser>
        <c:ser>
          <c:idx val="9"/>
          <c:order val="9"/>
          <c:tx>
            <c:strRef>
              <c:f>'2018'!$L$34:$L$35</c:f>
              <c:strCache>
                <c:ptCount val="2"/>
                <c:pt idx="0">
                  <c:v>PFBA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'2018'!$L$36:$L$44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94-488E-9F11-CA0D1DB6B65A}"/>
            </c:ext>
          </c:extLst>
        </c:ser>
        <c:ser>
          <c:idx val="10"/>
          <c:order val="10"/>
          <c:tx>
            <c:strRef>
              <c:f>'2018'!$M$34:$M$35</c:f>
              <c:strCache>
                <c:ptCount val="2"/>
                <c:pt idx="0">
                  <c:v>PFPeA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'2018'!$M$36:$M$44</c:f>
              <c:numCache>
                <c:formatCode>General</c:formatCode>
                <c:ptCount val="9"/>
                <c:pt idx="0">
                  <c:v>0.52500000000000002</c:v>
                </c:pt>
                <c:pt idx="1">
                  <c:v>0</c:v>
                </c:pt>
                <c:pt idx="2">
                  <c:v>0</c:v>
                </c:pt>
                <c:pt idx="3">
                  <c:v>0.61799999999999999</c:v>
                </c:pt>
                <c:pt idx="4">
                  <c:v>0</c:v>
                </c:pt>
                <c:pt idx="5">
                  <c:v>0.56000000000000005</c:v>
                </c:pt>
                <c:pt idx="6">
                  <c:v>2.0299999999999998</c:v>
                </c:pt>
                <c:pt idx="7">
                  <c:v>1.25</c:v>
                </c:pt>
                <c:pt idx="8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94-488E-9F11-CA0D1DB6B65A}"/>
            </c:ext>
          </c:extLst>
        </c:ser>
        <c:ser>
          <c:idx val="11"/>
          <c:order val="11"/>
          <c:tx>
            <c:strRef>
              <c:f>'2018'!$N$34:$N$35</c:f>
              <c:strCache>
                <c:ptCount val="2"/>
                <c:pt idx="0">
                  <c:v>PFUnDA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'2018'!$N$36:$N$44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94-488E-9F11-CA0D1DB6B65A}"/>
            </c:ext>
          </c:extLst>
        </c:ser>
        <c:ser>
          <c:idx val="12"/>
          <c:order val="12"/>
          <c:tx>
            <c:strRef>
              <c:f>'2018'!$O$34:$O$35</c:f>
              <c:strCache>
                <c:ptCount val="2"/>
                <c:pt idx="0">
                  <c:v>PFDoDA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'2018'!$O$36:$O$44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94-488E-9F11-CA0D1DB6B65A}"/>
            </c:ext>
          </c:extLst>
        </c:ser>
        <c:ser>
          <c:idx val="13"/>
          <c:order val="13"/>
          <c:tx>
            <c:strRef>
              <c:f>'2018'!$P$34:$P$35</c:f>
              <c:strCache>
                <c:ptCount val="2"/>
                <c:pt idx="0">
                  <c:v>PFDA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'2018'!$P$36:$P$44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0.502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94-488E-9F11-CA0D1DB6B65A}"/>
            </c:ext>
          </c:extLst>
        </c:ser>
        <c:ser>
          <c:idx val="14"/>
          <c:order val="14"/>
          <c:tx>
            <c:strRef>
              <c:f>'2018'!$Q$34:$Q$35</c:f>
              <c:strCache>
                <c:ptCount val="2"/>
                <c:pt idx="0">
                  <c:v>6:2 FTS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'2018'!$A$36:$B$44</c:f>
              <c:multiLvlStrCache>
                <c:ptCount val="9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0,5</c:v>
                  </c:pt>
                  <c:pt idx="4">
                    <c:v>1</c:v>
                  </c:pt>
                  <c:pt idx="5">
                    <c:v>1,5</c:v>
                  </c:pt>
                  <c:pt idx="6">
                    <c:v>0,5</c:v>
                  </c:pt>
                  <c:pt idx="7">
                    <c:v>1</c:v>
                  </c:pt>
                  <c:pt idx="8">
                    <c:v>1,5</c:v>
                  </c:pt>
                </c:lvl>
                <c:lvl>
                  <c:pt idx="0">
                    <c:v>C7</c:v>
                  </c:pt>
                  <c:pt idx="1">
                    <c:v>C7</c:v>
                  </c:pt>
                  <c:pt idx="2">
                    <c:v>C7</c:v>
                  </c:pt>
                  <c:pt idx="3">
                    <c:v>D7</c:v>
                  </c:pt>
                  <c:pt idx="4">
                    <c:v>D7</c:v>
                  </c:pt>
                  <c:pt idx="5">
                    <c:v>D7</c:v>
                  </c:pt>
                  <c:pt idx="6">
                    <c:v>E7</c:v>
                  </c:pt>
                  <c:pt idx="7">
                    <c:v>E7</c:v>
                  </c:pt>
                  <c:pt idx="8">
                    <c:v>E7</c:v>
                  </c:pt>
                </c:lvl>
              </c:multiLvlStrCache>
            </c:multiLvlStrRef>
          </c:cat>
          <c:val>
            <c:numRef>
              <c:f>'2018'!$Q$36:$Q$44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0.55200000000000005</c:v>
                </c:pt>
                <c:pt idx="4">
                  <c:v>0</c:v>
                </c:pt>
                <c:pt idx="5">
                  <c:v>0</c:v>
                </c:pt>
                <c:pt idx="6">
                  <c:v>6.62</c:v>
                </c:pt>
                <c:pt idx="7">
                  <c:v>1.5</c:v>
                </c:pt>
                <c:pt idx="8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394-488E-9F11-CA0D1DB6B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432269127647943"/>
          <c:h val="0.86109111361079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2015'!$C$1:$C$2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2015'!$C$3:$C$18</c:f>
            </c:numRef>
          </c:val>
          <c:extLst>
            <c:ext xmlns:c16="http://schemas.microsoft.com/office/drawing/2014/chart" uri="{C3380CC4-5D6E-409C-BE32-E72D297353CC}">
              <c16:uniqueId val="{00000000-6A24-4466-9463-7DA1438297F2}"/>
            </c:ext>
          </c:extLst>
        </c:ser>
        <c:ser>
          <c:idx val="0"/>
          <c:order val="1"/>
          <c:tx>
            <c:strRef>
              <c:f>' 2014 2015'!$D$1:$D$2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2015'!$D$3:$D$18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4-4466-9463-7DA1438297F2}"/>
            </c:ext>
          </c:extLst>
        </c:ser>
        <c:ser>
          <c:idx val="1"/>
          <c:order val="2"/>
          <c:tx>
            <c:strRef>
              <c:f>' 2014 2015'!$E$1:$E$2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2015'!$E$3:$E$18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4-4466-9463-7DA1438297F2}"/>
            </c:ext>
          </c:extLst>
        </c:ser>
        <c:ser>
          <c:idx val="3"/>
          <c:order val="3"/>
          <c:tx>
            <c:strRef>
              <c:f>' 2014 2015'!$F$1:$F$2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2015'!$F$3:$F$18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24-4466-9463-7DA1438297F2}"/>
            </c:ext>
          </c:extLst>
        </c:ser>
        <c:ser>
          <c:idx val="4"/>
          <c:order val="4"/>
          <c:tx>
            <c:strRef>
              <c:f>' 2014 2015'!$G$1:$G$2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2015'!$G$3:$G$18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4-4466-9463-7DA1438297F2}"/>
            </c:ext>
          </c:extLst>
        </c:ser>
        <c:ser>
          <c:idx val="5"/>
          <c:order val="5"/>
          <c:tx>
            <c:strRef>
              <c:f>' 2014 2015'!$H$1:$H$2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2015'!$H$3:$H$18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24-4466-9463-7DA1438297F2}"/>
            </c:ext>
          </c:extLst>
        </c:ser>
        <c:ser>
          <c:idx val="6"/>
          <c:order val="6"/>
          <c:tx>
            <c:strRef>
              <c:f>' 2014 2015'!$I$1:$I$2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2015'!$I$3:$I$18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4-4466-9463-7DA1438297F2}"/>
            </c:ext>
          </c:extLst>
        </c:ser>
        <c:ser>
          <c:idx val="7"/>
          <c:order val="7"/>
          <c:tx>
            <c:strRef>
              <c:f>' 2014 2015'!$J$1:$J$2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B6-445C-B443-D4EC8FD77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6-445C-B443-D4EC8FD77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B6-445C-B443-D4EC8FD77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6-445C-B443-D4EC8FD77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B6-445C-B443-D4EC8FD77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6-445C-B443-D4EC8FD77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B6-445C-B443-D4EC8FD77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6-445C-B443-D4EC8FD77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B6-445C-B443-D4EC8FD77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6-445C-B443-D4EC8FD77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B6-445C-B443-D4EC8FD77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6-445C-B443-D4EC8FD77DA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B6-445C-B443-D4EC8FD77DA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6-445C-B443-D4EC8FD77DA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B6-445C-B443-D4EC8FD77DA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2015'!$J$3:$J$18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24-4466-9463-7DA1438297F2}"/>
            </c:ext>
          </c:extLst>
        </c:ser>
        <c:ser>
          <c:idx val="8"/>
          <c:order val="8"/>
          <c:tx>
            <c:strRef>
              <c:f>' 2014 2015'!$K$1:$K$2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2015'!$K$3:$K$18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24-4466-9463-7DA1438297F2}"/>
            </c:ext>
          </c:extLst>
        </c:ser>
        <c:ser>
          <c:idx val="9"/>
          <c:order val="9"/>
          <c:tx>
            <c:strRef>
              <c:f>' 2014 2015'!$L$1:$L$2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2015'!$A$3:$B$18</c:f>
              <c:multiLvlStrCache>
                <c:ptCount val="16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  <c:pt idx="8">
                    <c:v>0,5</c:v>
                  </c:pt>
                  <c:pt idx="9">
                    <c:v>1</c:v>
                  </c:pt>
                  <c:pt idx="10">
                    <c:v>1,5</c:v>
                  </c:pt>
                  <c:pt idx="11">
                    <c:v>2</c:v>
                  </c:pt>
                  <c:pt idx="12">
                    <c:v>2,5</c:v>
                  </c:pt>
                  <c:pt idx="13">
                    <c:v>3,5</c:v>
                  </c:pt>
                  <c:pt idx="14">
                    <c:v>5,5</c:v>
                  </c:pt>
                  <c:pt idx="15">
                    <c:v>7,5</c:v>
                  </c:pt>
                </c:lvl>
                <c:lvl>
                  <c:pt idx="0">
                    <c:v>A4</c:v>
                  </c:pt>
                  <c:pt idx="1">
                    <c:v>A4</c:v>
                  </c:pt>
                  <c:pt idx="2">
                    <c:v>A4</c:v>
                  </c:pt>
                  <c:pt idx="3">
                    <c:v>A4</c:v>
                  </c:pt>
                  <c:pt idx="4">
                    <c:v>A4</c:v>
                  </c:pt>
                  <c:pt idx="5">
                    <c:v>A4</c:v>
                  </c:pt>
                  <c:pt idx="6">
                    <c:v>A4</c:v>
                  </c:pt>
                  <c:pt idx="7">
                    <c:v>A4</c:v>
                  </c:pt>
                  <c:pt idx="8">
                    <c:v>J3</c:v>
                  </c:pt>
                  <c:pt idx="9">
                    <c:v>J3</c:v>
                  </c:pt>
                  <c:pt idx="10">
                    <c:v>J3</c:v>
                  </c:pt>
                  <c:pt idx="11">
                    <c:v>J3</c:v>
                  </c:pt>
                  <c:pt idx="12">
                    <c:v>J3</c:v>
                  </c:pt>
                  <c:pt idx="13">
                    <c:v>J3</c:v>
                  </c:pt>
                  <c:pt idx="14">
                    <c:v>J3</c:v>
                  </c:pt>
                  <c:pt idx="15">
                    <c:v>J3</c:v>
                  </c:pt>
                </c:lvl>
              </c:multiLvlStrCache>
            </c:multiLvlStrRef>
          </c:cat>
          <c:val>
            <c:numRef>
              <c:f>' 2014 2015'!$L$3:$L$18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2-44B4-A756-76DBBB175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1994077067800153"/>
          <c:h val="0.5740607424071990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2015'!$C$19:$C$20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2015'!$C$21:$C$38</c:f>
            </c:numRef>
          </c:val>
          <c:extLst>
            <c:ext xmlns:c16="http://schemas.microsoft.com/office/drawing/2014/chart" uri="{C3380CC4-5D6E-409C-BE32-E72D297353CC}">
              <c16:uniqueId val="{00000000-6A26-465D-8CB7-7A6F9444A596}"/>
            </c:ext>
          </c:extLst>
        </c:ser>
        <c:ser>
          <c:idx val="0"/>
          <c:order val="1"/>
          <c:tx>
            <c:strRef>
              <c:f>' 2014 2015'!$D$19:$D$20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2015'!$D$21:$D$38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6-465D-8CB7-7A6F9444A596}"/>
            </c:ext>
          </c:extLst>
        </c:ser>
        <c:ser>
          <c:idx val="1"/>
          <c:order val="2"/>
          <c:tx>
            <c:strRef>
              <c:f>' 2014 2015'!$E$19:$E$20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2015'!$E$21:$E$38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6-465D-8CB7-7A6F9444A596}"/>
            </c:ext>
          </c:extLst>
        </c:ser>
        <c:ser>
          <c:idx val="3"/>
          <c:order val="3"/>
          <c:tx>
            <c:strRef>
              <c:f>' 2014 2015'!$F$19:$F$20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2015'!$F$21:$F$38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26-465D-8CB7-7A6F9444A596}"/>
            </c:ext>
          </c:extLst>
        </c:ser>
        <c:ser>
          <c:idx val="4"/>
          <c:order val="4"/>
          <c:tx>
            <c:strRef>
              <c:f>' 2014 2015'!$G$19:$G$20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2015'!$G$21:$G$38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6-465D-8CB7-7A6F9444A596}"/>
            </c:ext>
          </c:extLst>
        </c:ser>
        <c:ser>
          <c:idx val="5"/>
          <c:order val="5"/>
          <c:tx>
            <c:strRef>
              <c:f>' 2014 2015'!$H$19:$H$20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2015'!$H$21:$H$38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26-465D-8CB7-7A6F9444A596}"/>
            </c:ext>
          </c:extLst>
        </c:ser>
        <c:ser>
          <c:idx val="6"/>
          <c:order val="6"/>
          <c:tx>
            <c:strRef>
              <c:f>' 2014 2015'!$I$19:$I$20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55-4616-AB48-998A7002C6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55-4616-AB48-998A7002C6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55-4616-AB48-998A7002C6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55-4616-AB48-998A7002C6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55-4616-AB48-998A7002C6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55-4616-AB48-998A7002C6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55-4616-AB48-998A7002C6A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55-4616-AB48-998A7002C6A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55-4616-AB48-998A7002C6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5-4616-AB48-998A7002C6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5-4616-AB48-998A7002C6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5-4616-AB48-998A7002C6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5-4616-AB48-998A7002C6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5-4616-AB48-998A7002C6A2}"/>
                </c:ext>
              </c:extLst>
            </c:dLbl>
            <c:dLbl>
              <c:idx val="15"/>
              <c:layout>
                <c:manualLayout>
                  <c:x val="1.8245614035087718E-2"/>
                  <c:y val="1.300813008130069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A-42F3-BCC9-6AB1537A699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55-4616-AB48-998A7002C6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55-4616-AB48-998A7002C6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2015'!$I$21:$I$38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14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6-465D-8CB7-7A6F9444A596}"/>
            </c:ext>
          </c:extLst>
        </c:ser>
        <c:ser>
          <c:idx val="7"/>
          <c:order val="7"/>
          <c:tx>
            <c:strRef>
              <c:f>' 2014 2015'!$J$19:$J$20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55-4616-AB48-998A7002C6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55-4616-AB48-998A7002C6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55-4616-AB48-998A7002C6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5-4616-AB48-998A7002C6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5-4616-AB48-998A7002C6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5-4616-AB48-998A7002C6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5-4616-AB48-998A7002C6A2}"/>
                </c:ext>
              </c:extLst>
            </c:dLbl>
            <c:dLbl>
              <c:idx val="8"/>
              <c:layout>
                <c:manualLayout>
                  <c:x val="0"/>
                  <c:y val="3.902439024390243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A-42F3-BCC9-6AB1537A69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5-4616-AB48-998A7002C6A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5-4616-AB48-998A7002C6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5-4616-AB48-998A7002C6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5-4616-AB48-998A7002C6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5-4616-AB48-998A7002C6A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5-4616-AB48-998A7002C6A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5-4616-AB48-998A7002C6A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5-4616-AB48-998A7002C6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2015'!$J$21:$J$38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21</c:v>
                </c:pt>
                <c:pt idx="9">
                  <c:v>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26-465D-8CB7-7A6F9444A596}"/>
            </c:ext>
          </c:extLst>
        </c:ser>
        <c:ser>
          <c:idx val="8"/>
          <c:order val="8"/>
          <c:tx>
            <c:strRef>
              <c:f>' 2014 2015'!$K$19:$K$20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2015'!$K$21:$K$38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26-465D-8CB7-7A6F9444A596}"/>
            </c:ext>
          </c:extLst>
        </c:ser>
        <c:ser>
          <c:idx val="9"/>
          <c:order val="9"/>
          <c:tx>
            <c:strRef>
              <c:f>' 2014 2015'!$L$19:$L$20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2015'!$A$21:$B$38</c:f>
              <c:multiLvlStrCache>
                <c:ptCount val="1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4,5</c:v>
                  </c:pt>
                  <c:pt idx="16">
                    <c:v>5,5</c:v>
                  </c:pt>
                  <c:pt idx="17">
                    <c:v>7,5</c:v>
                  </c:pt>
                </c:lvl>
                <c:lvl>
                  <c:pt idx="0">
                    <c:v>C2</c:v>
                  </c:pt>
                  <c:pt idx="1">
                    <c:v>C2</c:v>
                  </c:pt>
                  <c:pt idx="2">
                    <c:v>C2</c:v>
                  </c:pt>
                  <c:pt idx="3">
                    <c:v>C2</c:v>
                  </c:pt>
                  <c:pt idx="4">
                    <c:v>C2</c:v>
                  </c:pt>
                  <c:pt idx="5">
                    <c:v>C2</c:v>
                  </c:pt>
                  <c:pt idx="6">
                    <c:v>C2</c:v>
                  </c:pt>
                  <c:pt idx="7">
                    <c:v>C2</c:v>
                  </c:pt>
                  <c:pt idx="8">
                    <c:v>C2</c:v>
                  </c:pt>
                  <c:pt idx="9">
                    <c:v>B4</c:v>
                  </c:pt>
                  <c:pt idx="10">
                    <c:v>B4</c:v>
                  </c:pt>
                  <c:pt idx="11">
                    <c:v>B4</c:v>
                  </c:pt>
                  <c:pt idx="12">
                    <c:v>B4</c:v>
                  </c:pt>
                  <c:pt idx="13">
                    <c:v>B4</c:v>
                  </c:pt>
                  <c:pt idx="14">
                    <c:v>B4</c:v>
                  </c:pt>
                  <c:pt idx="15">
                    <c:v>B4</c:v>
                  </c:pt>
                  <c:pt idx="16">
                    <c:v>B4</c:v>
                  </c:pt>
                  <c:pt idx="17">
                    <c:v>B4</c:v>
                  </c:pt>
                </c:lvl>
              </c:multiLvlStrCache>
            </c:multiLvlStrRef>
          </c:cat>
          <c:val>
            <c:numRef>
              <c:f>' 2014 2015'!$L$21:$L$38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26-465D-8CB7-7A6F9444A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98402729870245E-2"/>
          <c:y val="5.3249563316780525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2015'!$C$39:$C$40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2015'!$C$41:$C$48</c:f>
            </c:numRef>
          </c:val>
          <c:extLst>
            <c:ext xmlns:c16="http://schemas.microsoft.com/office/drawing/2014/chart" uri="{C3380CC4-5D6E-409C-BE32-E72D297353CC}">
              <c16:uniqueId val="{00000000-C7B4-48A6-B55B-3E095C9E4777}"/>
            </c:ext>
          </c:extLst>
        </c:ser>
        <c:ser>
          <c:idx val="0"/>
          <c:order val="1"/>
          <c:tx>
            <c:strRef>
              <c:f>' 2014 2015'!$D$39:$D$40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2015'!$D$41:$D$48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4-48A6-B55B-3E095C9E4777}"/>
            </c:ext>
          </c:extLst>
        </c:ser>
        <c:ser>
          <c:idx val="1"/>
          <c:order val="2"/>
          <c:tx>
            <c:strRef>
              <c:f>' 2014 2015'!$E$39:$E$40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2015'!$E$41:$E$48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4-48A6-B55B-3E095C9E4777}"/>
            </c:ext>
          </c:extLst>
        </c:ser>
        <c:ser>
          <c:idx val="3"/>
          <c:order val="3"/>
          <c:tx>
            <c:strRef>
              <c:f>' 2014 2015'!$F$39:$F$40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2015'!$F$41:$F$48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4-48A6-B55B-3E095C9E4777}"/>
            </c:ext>
          </c:extLst>
        </c:ser>
        <c:ser>
          <c:idx val="4"/>
          <c:order val="4"/>
          <c:tx>
            <c:strRef>
              <c:f>' 2014 2015'!$G$39:$G$40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2015'!$G$41:$G$48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4-48A6-B55B-3E095C9E4777}"/>
            </c:ext>
          </c:extLst>
        </c:ser>
        <c:ser>
          <c:idx val="5"/>
          <c:order val="5"/>
          <c:tx>
            <c:strRef>
              <c:f>' 2014 2015'!$H$39:$H$40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2015'!$H$41:$H$48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B4-48A6-B55B-3E095C9E4777}"/>
            </c:ext>
          </c:extLst>
        </c:ser>
        <c:ser>
          <c:idx val="6"/>
          <c:order val="6"/>
          <c:tx>
            <c:strRef>
              <c:f>' 2014 2015'!$I$39:$I$40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2015'!$I$41:$I$48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B4-48A6-B55B-3E095C9E4777}"/>
            </c:ext>
          </c:extLst>
        </c:ser>
        <c:ser>
          <c:idx val="7"/>
          <c:order val="7"/>
          <c:tx>
            <c:strRef>
              <c:f>' 2014 2015'!$J$39:$J$40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2015'!$J$41:$J$48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B4-48A6-B55B-3E095C9E4777}"/>
            </c:ext>
          </c:extLst>
        </c:ser>
        <c:ser>
          <c:idx val="8"/>
          <c:order val="8"/>
          <c:tx>
            <c:strRef>
              <c:f>' 2014 2015'!$K$39:$K$40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2015'!$K$41:$K$48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B4-48A6-B55B-3E095C9E4777}"/>
            </c:ext>
          </c:extLst>
        </c:ser>
        <c:ser>
          <c:idx val="9"/>
          <c:order val="9"/>
          <c:tx>
            <c:strRef>
              <c:f>' 2014 2015'!$L$39:$L$40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2015'!$A$41:$B$48</c:f>
              <c:multiLvlStrCache>
                <c:ptCount val="8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5,5</c:v>
                  </c:pt>
                  <c:pt idx="7">
                    <c:v>7,5</c:v>
                  </c:pt>
                </c:lvl>
                <c:lvl>
                  <c:pt idx="0">
                    <c:v>K2</c:v>
                  </c:pt>
                  <c:pt idx="1">
                    <c:v>K2</c:v>
                  </c:pt>
                  <c:pt idx="2">
                    <c:v>K2</c:v>
                  </c:pt>
                  <c:pt idx="3">
                    <c:v>K2</c:v>
                  </c:pt>
                  <c:pt idx="4">
                    <c:v>K2</c:v>
                  </c:pt>
                  <c:pt idx="5">
                    <c:v>K2</c:v>
                  </c:pt>
                  <c:pt idx="6">
                    <c:v>K2</c:v>
                  </c:pt>
                  <c:pt idx="7">
                    <c:v>K2</c:v>
                  </c:pt>
                </c:lvl>
              </c:multiLvlStrCache>
            </c:multiLvlStrRef>
          </c:cat>
          <c:val>
            <c:numRef>
              <c:f>' 2014 2015'!$L$41:$L$48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B4-48A6-B55B-3E095C9E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68435810632127E-2"/>
          <c:y val="1.5702090307271061E-2"/>
          <c:w val="0.73783752278489945"/>
          <c:h val="0.711143350766146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2015'!$C$49:$C$50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2015'!$C$51:$C$60</c:f>
            </c:numRef>
          </c:val>
          <c:extLst>
            <c:ext xmlns:c16="http://schemas.microsoft.com/office/drawing/2014/chart" uri="{C3380CC4-5D6E-409C-BE32-E72D297353CC}">
              <c16:uniqueId val="{00000000-B32B-4E3B-AC45-B501F4D9FE79}"/>
            </c:ext>
          </c:extLst>
        </c:ser>
        <c:ser>
          <c:idx val="0"/>
          <c:order val="1"/>
          <c:tx>
            <c:strRef>
              <c:f>' 2014 2015'!$D$49:$D$50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2015'!$D$51:$D$60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B-4E3B-AC45-B501F4D9FE79}"/>
            </c:ext>
          </c:extLst>
        </c:ser>
        <c:ser>
          <c:idx val="1"/>
          <c:order val="2"/>
          <c:tx>
            <c:strRef>
              <c:f>' 2014 2015'!$E$49:$E$50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2015'!$E$51:$E$60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2B-4E3B-AC45-B501F4D9FE79}"/>
            </c:ext>
          </c:extLst>
        </c:ser>
        <c:ser>
          <c:idx val="3"/>
          <c:order val="3"/>
          <c:tx>
            <c:strRef>
              <c:f>' 2014 2015'!$F$49:$F$50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2015'!$F$51:$F$60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2B-4E3B-AC45-B501F4D9FE79}"/>
            </c:ext>
          </c:extLst>
        </c:ser>
        <c:ser>
          <c:idx val="4"/>
          <c:order val="4"/>
          <c:tx>
            <c:strRef>
              <c:f>' 2014 2015'!$G$49:$G$50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2015'!$G$51:$G$60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2B-4E3B-AC45-B501F4D9FE79}"/>
            </c:ext>
          </c:extLst>
        </c:ser>
        <c:ser>
          <c:idx val="5"/>
          <c:order val="5"/>
          <c:tx>
            <c:strRef>
              <c:f>' 2014 2015'!$H$49:$H$50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2015'!$H$51:$H$60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2B-4E3B-AC45-B501F4D9FE79}"/>
            </c:ext>
          </c:extLst>
        </c:ser>
        <c:ser>
          <c:idx val="6"/>
          <c:order val="6"/>
          <c:tx>
            <c:strRef>
              <c:f>' 2014 2015'!$I$49:$I$50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2015'!$I$51:$I$60</c:f>
              <c:numCache>
                <c:formatCode>General</c:formatCode>
                <c:ptCount val="10"/>
                <c:pt idx="0">
                  <c:v>23</c:v>
                </c:pt>
                <c:pt idx="1">
                  <c:v>15</c:v>
                </c:pt>
                <c:pt idx="2">
                  <c:v>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2B-4E3B-AC45-B501F4D9FE79}"/>
            </c:ext>
          </c:extLst>
        </c:ser>
        <c:ser>
          <c:idx val="7"/>
          <c:order val="7"/>
          <c:tx>
            <c:strRef>
              <c:f>' 2014 2015'!$J$49:$J$50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1.279590788880819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E-49E8-B4EB-64A23E408042}"/>
                </c:ext>
              </c:extLst>
            </c:dLbl>
            <c:dLbl>
              <c:idx val="2"/>
              <c:layout>
                <c:manualLayout>
                  <c:x val="1.7112297543778961E-2"/>
                  <c:y val="-1.711230138670275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DE-49E8-B4EB-64A23E4080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2015'!$J$51:$J$60</c:f>
              <c:numCache>
                <c:formatCode>General</c:formatCode>
                <c:ptCount val="10"/>
                <c:pt idx="0">
                  <c:v>11000</c:v>
                </c:pt>
                <c:pt idx="1">
                  <c:v>690</c:v>
                </c:pt>
                <c:pt idx="2">
                  <c:v>700</c:v>
                </c:pt>
                <c:pt idx="3">
                  <c:v>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32B-4E3B-AC45-B501F4D9FE79}"/>
            </c:ext>
          </c:extLst>
        </c:ser>
        <c:ser>
          <c:idx val="8"/>
          <c:order val="8"/>
          <c:tx>
            <c:strRef>
              <c:f>' 2014 2015'!$K$49:$K$50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352351819313144E-2"/>
                  <c:y val="0.1381958051991285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DE-49E8-B4EB-64A23E4080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2015'!$K$51:$K$60</c:f>
              <c:numCache>
                <c:formatCode>General</c:formatCode>
                <c:ptCount val="10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2B-4E3B-AC45-B501F4D9FE79}"/>
            </c:ext>
          </c:extLst>
        </c:ser>
        <c:ser>
          <c:idx val="9"/>
          <c:order val="9"/>
          <c:tx>
            <c:strRef>
              <c:f>' 2014 2015'!$L$49:$L$50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2015'!$A$51:$B$60</c:f>
              <c:multiLvlStrCache>
                <c:ptCount val="10"/>
                <c:lvl>
                  <c:pt idx="0">
                    <c:v>0,5</c:v>
                  </c:pt>
                  <c:pt idx="1">
                    <c:v>1,0</c:v>
                  </c:pt>
                  <c:pt idx="2">
                    <c:v>1,5</c:v>
                  </c:pt>
                  <c:pt idx="3">
                    <c:v>2,0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6,5</c:v>
                  </c:pt>
                  <c:pt idx="9">
                    <c:v>7,5</c:v>
                  </c:pt>
                </c:lvl>
                <c:lvl>
                  <c:pt idx="0">
                    <c:v>D3</c:v>
                  </c:pt>
                  <c:pt idx="1">
                    <c:v>D3</c:v>
                  </c:pt>
                  <c:pt idx="2">
                    <c:v>D3</c:v>
                  </c:pt>
                  <c:pt idx="3">
                    <c:v>D3</c:v>
                  </c:pt>
                  <c:pt idx="4">
                    <c:v>D3</c:v>
                  </c:pt>
                  <c:pt idx="5">
                    <c:v>D3</c:v>
                  </c:pt>
                  <c:pt idx="6">
                    <c:v>D3</c:v>
                  </c:pt>
                  <c:pt idx="7">
                    <c:v>D3</c:v>
                  </c:pt>
                  <c:pt idx="8">
                    <c:v>D3</c:v>
                  </c:pt>
                  <c:pt idx="9">
                    <c:v>D3</c:v>
                  </c:pt>
                </c:lvl>
              </c:multiLvlStrCache>
            </c:multiLvlStrRef>
          </c:cat>
          <c:val>
            <c:numRef>
              <c:f>' 2014 2015'!$L$51:$L$60</c:f>
              <c:numCache>
                <c:formatCode>General</c:formatCode>
                <c:ptCount val="10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32B-4E3B-AC45-B501F4D9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out"/>
        <c:tickLblPos val="nextTo"/>
        <c:spPr>
          <a:ln/>
        </c:spPr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903346633240351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339974709639029E-2"/>
          <c:y val="0.11437646801178258"/>
          <c:w val="0.85292521879125749"/>
          <c:h val="0.736221667740944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 2014 2015'!$C$61:$C$62</c:f>
              <c:strCache>
                <c:ptCount val="2"/>
                <c:pt idx="0">
                  <c:v>Tørstofindhold</c:v>
                </c:pt>
                <c:pt idx="1">
                  <c:v>%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2015'!$C$63:$C$79</c:f>
            </c:numRef>
          </c:val>
          <c:extLst>
            <c:ext xmlns:c16="http://schemas.microsoft.com/office/drawing/2014/chart" uri="{C3380CC4-5D6E-409C-BE32-E72D297353CC}">
              <c16:uniqueId val="{00000000-2F91-458F-ABCB-5DD3EA5546F1}"/>
            </c:ext>
          </c:extLst>
        </c:ser>
        <c:ser>
          <c:idx val="0"/>
          <c:order val="1"/>
          <c:tx>
            <c:strRef>
              <c:f>' 2014 2015'!$D$61:$D$62</c:f>
              <c:strCache>
                <c:ptCount val="2"/>
                <c:pt idx="0">
                  <c:v>PFHxA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2015'!$D$63:$D$79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1-458F-ABCB-5DD3EA5546F1}"/>
            </c:ext>
          </c:extLst>
        </c:ser>
        <c:ser>
          <c:idx val="1"/>
          <c:order val="2"/>
          <c:tx>
            <c:strRef>
              <c:f>' 2014 2015'!$E$61:$E$62</c:f>
              <c:strCache>
                <c:ptCount val="2"/>
                <c:pt idx="0">
                  <c:v>PFHpA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2015'!$E$63:$E$79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1-458F-ABCB-5DD3EA5546F1}"/>
            </c:ext>
          </c:extLst>
        </c:ser>
        <c:ser>
          <c:idx val="3"/>
          <c:order val="3"/>
          <c:tx>
            <c:strRef>
              <c:f>' 2014 2015'!$F$61:$F$62</c:f>
              <c:strCache>
                <c:ptCount val="2"/>
                <c:pt idx="0">
                  <c:v>PFOA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2015'!$F$63:$F$79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1-458F-ABCB-5DD3EA5546F1}"/>
            </c:ext>
          </c:extLst>
        </c:ser>
        <c:ser>
          <c:idx val="4"/>
          <c:order val="4"/>
          <c:tx>
            <c:strRef>
              <c:f>' 2014 2015'!$G$61:$G$62</c:f>
              <c:strCache>
                <c:ptCount val="2"/>
                <c:pt idx="0">
                  <c:v>PFNA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2015'!$G$63:$G$79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1-458F-ABCB-5DD3EA5546F1}"/>
            </c:ext>
          </c:extLst>
        </c:ser>
        <c:ser>
          <c:idx val="5"/>
          <c:order val="5"/>
          <c:tx>
            <c:strRef>
              <c:f>' 2014 2015'!$H$61:$H$62</c:f>
              <c:strCache>
                <c:ptCount val="2"/>
                <c:pt idx="0">
                  <c:v>PFBS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2015'!$H$63:$H$79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1-458F-ABCB-5DD3EA5546F1}"/>
            </c:ext>
          </c:extLst>
        </c:ser>
        <c:ser>
          <c:idx val="6"/>
          <c:order val="6"/>
          <c:tx>
            <c:strRef>
              <c:f>' 2014 2015'!$I$61:$I$62</c:f>
              <c:strCache>
                <c:ptCount val="2"/>
                <c:pt idx="0">
                  <c:v>PFHxS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F91-458F-ABCB-5DD3EA5546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91-458F-ABCB-5DD3EA554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91-458F-ABCB-5DD3EA5546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F91-458F-ABCB-5DD3EA5546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F91-458F-ABCB-5DD3EA5546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91-458F-ABCB-5DD3EA5546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F91-458F-ABCB-5DD3EA5546F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F91-458F-ABCB-5DD3EA5546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F91-458F-ABCB-5DD3EA5546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F91-458F-ABCB-5DD3EA5546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F91-458F-ABCB-5DD3EA5546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91-458F-ABCB-5DD3EA5546F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91-458F-ABCB-5DD3EA5546F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91-458F-ABCB-5DD3EA5546F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F91-458F-ABCB-5DD3EA5546F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91-458F-ABCB-5DD3EA5546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2015'!$I$63:$I$79</c:f>
              <c:numCache>
                <c:formatCode>General</c:formatCode>
                <c:ptCount val="17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1-458F-ABCB-5DD3EA5546F1}"/>
            </c:ext>
          </c:extLst>
        </c:ser>
        <c:ser>
          <c:idx val="7"/>
          <c:order val="7"/>
          <c:tx>
            <c:strRef>
              <c:f>' 2014 2015'!$J$61:$J$62</c:f>
              <c:strCache>
                <c:ptCount val="2"/>
                <c:pt idx="0">
                  <c:v>PFOS</c:v>
                </c:pt>
                <c:pt idx="1">
                  <c:v>µg/kg TS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91-458F-ABCB-5DD3EA554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91-458F-ABCB-5DD3EA5546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91-458F-ABCB-5DD3EA5546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91-458F-ABCB-5DD3EA5546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91-458F-ABCB-5DD3EA5546F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91-458F-ABCB-5DD3EA5546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F91-458F-ABCB-5DD3EA5546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F91-458F-ABCB-5DD3EA5546F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91-458F-ABCB-5DD3EA5546F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F91-458F-ABCB-5DD3EA5546F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91-458F-ABCB-5DD3EA5546F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91-458F-ABCB-5DD3EA5546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2015'!$J$63:$J$79</c:f>
              <c:numCache>
                <c:formatCode>General</c:formatCode>
                <c:ptCount val="17"/>
                <c:pt idx="0">
                  <c:v>1300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240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91-458F-ABCB-5DD3EA5546F1}"/>
            </c:ext>
          </c:extLst>
        </c:ser>
        <c:ser>
          <c:idx val="8"/>
          <c:order val="8"/>
          <c:tx>
            <c:strRef>
              <c:f>' 2014 2015'!$K$61:$K$62</c:f>
              <c:strCache>
                <c:ptCount val="2"/>
                <c:pt idx="0">
                  <c:v>PFDS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2015'!$K$63:$K$79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91-458F-ABCB-5DD3EA5546F1}"/>
            </c:ext>
          </c:extLst>
        </c:ser>
        <c:ser>
          <c:idx val="9"/>
          <c:order val="9"/>
          <c:tx>
            <c:strRef>
              <c:f>' 2014 2015'!$L$61:$L$62</c:f>
              <c:strCache>
                <c:ptCount val="2"/>
                <c:pt idx="0">
                  <c:v>PFOSA</c:v>
                </c:pt>
                <c:pt idx="1">
                  <c:v>µg/kg TS</c:v>
                </c:pt>
              </c:strCache>
            </c:strRef>
          </c:tx>
          <c:invertIfNegative val="0"/>
          <c:cat>
            <c:multiLvlStrRef>
              <c:f>' 2014 2015'!$A$63:$B$79</c:f>
              <c:multiLvlStrCache>
                <c:ptCount val="17"/>
                <c:lvl>
                  <c:pt idx="0">
                    <c:v>0,5</c:v>
                  </c:pt>
                  <c:pt idx="1">
                    <c:v>1</c:v>
                  </c:pt>
                  <c:pt idx="2">
                    <c:v>1,5</c:v>
                  </c:pt>
                  <c:pt idx="3">
                    <c:v>2</c:v>
                  </c:pt>
                  <c:pt idx="4">
                    <c:v>2,5</c:v>
                  </c:pt>
                  <c:pt idx="5">
                    <c:v>3,5</c:v>
                  </c:pt>
                  <c:pt idx="6">
                    <c:v>4,5</c:v>
                  </c:pt>
                  <c:pt idx="7">
                    <c:v>5,5</c:v>
                  </c:pt>
                  <c:pt idx="8">
                    <c:v>7,5</c:v>
                  </c:pt>
                  <c:pt idx="9">
                    <c:v>0,5</c:v>
                  </c:pt>
                  <c:pt idx="10">
                    <c:v>1</c:v>
                  </c:pt>
                  <c:pt idx="11">
                    <c:v>1,5</c:v>
                  </c:pt>
                  <c:pt idx="12">
                    <c:v>2</c:v>
                  </c:pt>
                  <c:pt idx="13">
                    <c:v>2,5</c:v>
                  </c:pt>
                  <c:pt idx="14">
                    <c:v>3,5</c:v>
                  </c:pt>
                  <c:pt idx="15">
                    <c:v>5,5</c:v>
                  </c:pt>
                  <c:pt idx="16">
                    <c:v>7,5</c:v>
                  </c:pt>
                </c:lvl>
                <c:lvl>
                  <c:pt idx="0">
                    <c:v>I4</c:v>
                  </c:pt>
                  <c:pt idx="1">
                    <c:v>I4</c:v>
                  </c:pt>
                  <c:pt idx="2">
                    <c:v>I4</c:v>
                  </c:pt>
                  <c:pt idx="3">
                    <c:v>I4</c:v>
                  </c:pt>
                  <c:pt idx="4">
                    <c:v>I4</c:v>
                  </c:pt>
                  <c:pt idx="5">
                    <c:v>I4</c:v>
                  </c:pt>
                  <c:pt idx="6">
                    <c:v>I4</c:v>
                  </c:pt>
                  <c:pt idx="7">
                    <c:v>I4</c:v>
                  </c:pt>
                  <c:pt idx="8">
                    <c:v>I4</c:v>
                  </c:pt>
                  <c:pt idx="9">
                    <c:v>J4</c:v>
                  </c:pt>
                  <c:pt idx="10">
                    <c:v>J4</c:v>
                  </c:pt>
                  <c:pt idx="11">
                    <c:v>J4</c:v>
                  </c:pt>
                  <c:pt idx="12">
                    <c:v>J4</c:v>
                  </c:pt>
                  <c:pt idx="13">
                    <c:v>J4</c:v>
                  </c:pt>
                  <c:pt idx="14">
                    <c:v>J4</c:v>
                  </c:pt>
                  <c:pt idx="15">
                    <c:v>J4</c:v>
                  </c:pt>
                  <c:pt idx="16">
                    <c:v>J4</c:v>
                  </c:pt>
                </c:lvl>
              </c:multiLvlStrCache>
            </c:multiLvlStrRef>
          </c:cat>
          <c:val>
            <c:numRef>
              <c:f>' 2014 2015'!$L$63:$L$79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91-458F-ABCB-5DD3EA554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1160336"/>
        <c:axId val="1"/>
      </c:barChart>
      <c:catAx>
        <c:axId val="56116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116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98679496746073"/>
          <c:y val="3.9568412644071668E-2"/>
          <c:w val="0.10919079223858347"/>
          <c:h val="0.454915959894581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0</xdr:row>
      <xdr:rowOff>0</xdr:rowOff>
    </xdr:from>
    <xdr:to>
      <xdr:col>29</xdr:col>
      <xdr:colOff>600076</xdr:colOff>
      <xdr:row>11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F910258-AC55-4D8F-B0D8-A772B1E3C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11</xdr:row>
      <xdr:rowOff>133350</xdr:rowOff>
    </xdr:from>
    <xdr:to>
      <xdr:col>29</xdr:col>
      <xdr:colOff>447676</xdr:colOff>
      <xdr:row>22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267F1C-0F16-40C7-BD1C-74359541B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24</xdr:row>
      <xdr:rowOff>0</xdr:rowOff>
    </xdr:from>
    <xdr:to>
      <xdr:col>29</xdr:col>
      <xdr:colOff>457201</xdr:colOff>
      <xdr:row>35</xdr:row>
      <xdr:rowOff>38100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0DD418D-FE43-4E0A-8D25-F13927D58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180975</xdr:colOff>
      <xdr:row>35</xdr:row>
      <xdr:rowOff>85725</xdr:rowOff>
    </xdr:from>
    <xdr:to>
      <xdr:col>30</xdr:col>
      <xdr:colOff>28576</xdr:colOff>
      <xdr:row>46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2C486DA-A665-46B4-BCE8-CEDB9F1DD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542926</xdr:colOff>
      <xdr:row>0</xdr:row>
      <xdr:rowOff>0</xdr:rowOff>
    </xdr:from>
    <xdr:to>
      <xdr:col>27</xdr:col>
      <xdr:colOff>9526</xdr:colOff>
      <xdr:row>18</xdr:row>
      <xdr:rowOff>28575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381E61E-D575-4B46-95FE-9F4295A91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533401</xdr:colOff>
      <xdr:row>18</xdr:row>
      <xdr:rowOff>57150</xdr:rowOff>
    </xdr:from>
    <xdr:to>
      <xdr:col>27</xdr:col>
      <xdr:colOff>438151</xdr:colOff>
      <xdr:row>38</xdr:row>
      <xdr:rowOff>9525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2D954B0F-ADC8-4BF5-AD45-C93039F16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</xdr:colOff>
      <xdr:row>38</xdr:row>
      <xdr:rowOff>0</xdr:rowOff>
    </xdr:from>
    <xdr:to>
      <xdr:col>23</xdr:col>
      <xdr:colOff>581025</xdr:colOff>
      <xdr:row>48</xdr:row>
      <xdr:rowOff>38100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BFA4796D-A0C9-4B06-9A69-A7B417826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590550</xdr:colOff>
      <xdr:row>44</xdr:row>
      <xdr:rowOff>47625</xdr:rowOff>
    </xdr:from>
    <xdr:to>
      <xdr:col>27</xdr:col>
      <xdr:colOff>76200</xdr:colOff>
      <xdr:row>63</xdr:row>
      <xdr:rowOff>47624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8F373AC-9C21-4563-9F79-409AE58F6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400051</xdr:colOff>
      <xdr:row>60</xdr:row>
      <xdr:rowOff>238126</xdr:rowOff>
    </xdr:from>
    <xdr:to>
      <xdr:col>28</xdr:col>
      <xdr:colOff>57151</xdr:colOff>
      <xdr:row>77</xdr:row>
      <xdr:rowOff>180975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FE9658B7-77FF-4CB8-8285-301C32FE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323851</xdr:colOff>
      <xdr:row>78</xdr:row>
      <xdr:rowOff>19050</xdr:rowOff>
    </xdr:from>
    <xdr:to>
      <xdr:col>25</xdr:col>
      <xdr:colOff>76201</xdr:colOff>
      <xdr:row>89</xdr:row>
      <xdr:rowOff>142875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2D24FB83-5FE1-4BE5-8CD1-1905B5A13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90</xdr:row>
      <xdr:rowOff>0</xdr:rowOff>
    </xdr:from>
    <xdr:to>
      <xdr:col>28</xdr:col>
      <xdr:colOff>314325</xdr:colOff>
      <xdr:row>110</xdr:row>
      <xdr:rowOff>95251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454BAE6C-0E2D-4F78-99D0-E507DF490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600076</xdr:colOff>
      <xdr:row>111</xdr:row>
      <xdr:rowOff>104776</xdr:rowOff>
    </xdr:from>
    <xdr:to>
      <xdr:col>26</xdr:col>
      <xdr:colOff>114300</xdr:colOff>
      <xdr:row>125</xdr:row>
      <xdr:rowOff>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7E3428A3-40A4-4ECB-9A8F-AF949A662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447675</xdr:colOff>
      <xdr:row>125</xdr:row>
      <xdr:rowOff>114300</xdr:rowOff>
    </xdr:from>
    <xdr:to>
      <xdr:col>27</xdr:col>
      <xdr:colOff>438150</xdr:colOff>
      <xdr:row>136</xdr:row>
      <xdr:rowOff>0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4B8176DB-4D23-4DF7-86BF-9B68FD31F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137</xdr:row>
      <xdr:rowOff>0</xdr:rowOff>
    </xdr:from>
    <xdr:to>
      <xdr:col>27</xdr:col>
      <xdr:colOff>600075</xdr:colOff>
      <xdr:row>155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979753D2-CCB4-43F6-A153-D028570B4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155</xdr:row>
      <xdr:rowOff>0</xdr:rowOff>
    </xdr:from>
    <xdr:to>
      <xdr:col>27</xdr:col>
      <xdr:colOff>600075</xdr:colOff>
      <xdr:row>174</xdr:row>
      <xdr:rowOff>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79F4FFE-0CF1-4286-B0EA-71B06580B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66675</xdr:colOff>
      <xdr:row>173</xdr:row>
      <xdr:rowOff>333373</xdr:rowOff>
    </xdr:from>
    <xdr:to>
      <xdr:col>28</xdr:col>
      <xdr:colOff>57150</xdr:colOff>
      <xdr:row>188</xdr:row>
      <xdr:rowOff>152399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91BB2EE5-FED2-4C9E-BAB2-CDB66CEC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314325</xdr:colOff>
      <xdr:row>195</xdr:row>
      <xdr:rowOff>19050</xdr:rowOff>
    </xdr:from>
    <xdr:to>
      <xdr:col>27</xdr:col>
      <xdr:colOff>304800</xdr:colOff>
      <xdr:row>205</xdr:row>
      <xdr:rowOff>161925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BD6A5770-3D02-4DB7-A966-5F218E87E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228600</xdr:colOff>
      <xdr:row>210</xdr:row>
      <xdr:rowOff>28576</xdr:rowOff>
    </xdr:from>
    <xdr:to>
      <xdr:col>27</xdr:col>
      <xdr:colOff>333376</xdr:colOff>
      <xdr:row>224</xdr:row>
      <xdr:rowOff>57150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F56F5BE3-03E5-4624-A21E-67D5C9996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38099</xdr:colOff>
      <xdr:row>224</xdr:row>
      <xdr:rowOff>209549</xdr:rowOff>
    </xdr:from>
    <xdr:to>
      <xdr:col>27</xdr:col>
      <xdr:colOff>95250</xdr:colOff>
      <xdr:row>235</xdr:row>
      <xdr:rowOff>295275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A334AC57-482C-49FC-B8BF-40232120F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333375</xdr:colOff>
      <xdr:row>237</xdr:row>
      <xdr:rowOff>171450</xdr:rowOff>
    </xdr:from>
    <xdr:to>
      <xdr:col>29</xdr:col>
      <xdr:colOff>323850</xdr:colOff>
      <xdr:row>253</xdr:row>
      <xdr:rowOff>66675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B4FFA8ED-7057-44B0-98D0-BB08F7BE1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38100</xdr:colOff>
      <xdr:row>253</xdr:row>
      <xdr:rowOff>76200</xdr:rowOff>
    </xdr:from>
    <xdr:to>
      <xdr:col>29</xdr:col>
      <xdr:colOff>28575</xdr:colOff>
      <xdr:row>269</xdr:row>
      <xdr:rowOff>114300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2DB67F66-82D3-4383-A882-061B9129E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17</xdr:row>
      <xdr:rowOff>171450</xdr:rowOff>
    </xdr:from>
    <xdr:to>
      <xdr:col>25</xdr:col>
      <xdr:colOff>428625</xdr:colOff>
      <xdr:row>39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F042D5-87EA-4DA8-993F-79B17EC1B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C292-D3B8-40FB-B46B-59B3F446A7A0}">
  <dimension ref="A1:Q44"/>
  <sheetViews>
    <sheetView topLeftCell="A12" workbookViewId="0">
      <selection sqref="A1:XFD44"/>
    </sheetView>
  </sheetViews>
  <sheetFormatPr defaultRowHeight="15" x14ac:dyDescent="0.25"/>
  <sheetData>
    <row r="1" spans="1:17" x14ac:dyDescent="0.25">
      <c r="A1" s="2"/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</row>
    <row r="2" spans="1:17" x14ac:dyDescent="0.25">
      <c r="A2" s="1"/>
      <c r="B2" s="2"/>
      <c r="C2" s="2" t="s">
        <v>18</v>
      </c>
      <c r="D2" s="2" t="s">
        <v>18</v>
      </c>
      <c r="E2" s="2" t="s">
        <v>18</v>
      </c>
      <c r="F2" s="2" t="s">
        <v>18</v>
      </c>
      <c r="G2" s="2" t="s">
        <v>18</v>
      </c>
      <c r="H2" s="2" t="s">
        <v>18</v>
      </c>
      <c r="I2" s="2" t="s">
        <v>18</v>
      </c>
      <c r="J2" s="2" t="s">
        <v>18</v>
      </c>
      <c r="K2" s="2" t="s">
        <v>18</v>
      </c>
      <c r="L2" s="2" t="s">
        <v>18</v>
      </c>
      <c r="M2" s="2" t="s">
        <v>18</v>
      </c>
      <c r="N2" s="2" t="s">
        <v>18</v>
      </c>
      <c r="O2" s="2" t="s">
        <v>18</v>
      </c>
      <c r="P2" s="2" t="s">
        <v>18</v>
      </c>
      <c r="Q2" s="2" t="s">
        <v>18</v>
      </c>
    </row>
    <row r="3" spans="1:17" x14ac:dyDescent="0.25">
      <c r="A3" s="2" t="s">
        <v>19</v>
      </c>
      <c r="B3" s="2" t="s">
        <v>20</v>
      </c>
      <c r="C3" s="2" t="s">
        <v>21</v>
      </c>
      <c r="D3" s="2" t="s">
        <v>21</v>
      </c>
      <c r="E3" s="2" t="s">
        <v>21</v>
      </c>
      <c r="F3" s="2" t="s">
        <v>21</v>
      </c>
      <c r="G3" s="2" t="s">
        <v>21</v>
      </c>
      <c r="H3" s="2" t="s">
        <v>21</v>
      </c>
      <c r="I3" s="14">
        <v>21.7</v>
      </c>
      <c r="J3" s="2" t="s">
        <v>21</v>
      </c>
      <c r="K3" s="2" t="s">
        <v>21</v>
      </c>
      <c r="L3" s="2" t="s">
        <v>21</v>
      </c>
      <c r="M3" s="2" t="s">
        <v>21</v>
      </c>
      <c r="N3" s="2" t="s">
        <v>21</v>
      </c>
      <c r="O3" s="2" t="s">
        <v>21</v>
      </c>
      <c r="P3" s="2" t="s">
        <v>21</v>
      </c>
      <c r="Q3" s="2" t="s">
        <v>21</v>
      </c>
    </row>
    <row r="4" spans="1:17" x14ac:dyDescent="0.25">
      <c r="A4" s="2" t="s">
        <v>19</v>
      </c>
      <c r="B4" s="2" t="s">
        <v>22</v>
      </c>
      <c r="C4" s="2" t="s">
        <v>21</v>
      </c>
      <c r="D4" s="2" t="s">
        <v>21</v>
      </c>
      <c r="E4" s="2" t="s">
        <v>21</v>
      </c>
      <c r="F4" s="2" t="s">
        <v>21</v>
      </c>
      <c r="G4" s="2" t="s">
        <v>21</v>
      </c>
      <c r="H4" s="2" t="s">
        <v>21</v>
      </c>
      <c r="I4" s="14">
        <v>21.8</v>
      </c>
      <c r="J4" s="2" t="s">
        <v>21</v>
      </c>
      <c r="K4" s="2" t="s">
        <v>21</v>
      </c>
      <c r="L4" s="2" t="s">
        <v>21</v>
      </c>
      <c r="M4" s="2" t="s">
        <v>21</v>
      </c>
      <c r="N4" s="2" t="s">
        <v>21</v>
      </c>
      <c r="O4" s="2" t="s">
        <v>21</v>
      </c>
      <c r="P4" s="2" t="s">
        <v>21</v>
      </c>
      <c r="Q4" s="2" t="s">
        <v>21</v>
      </c>
    </row>
    <row r="5" spans="1:17" x14ac:dyDescent="0.25">
      <c r="A5" s="2" t="s">
        <v>19</v>
      </c>
      <c r="B5" s="2" t="s">
        <v>23</v>
      </c>
      <c r="C5" s="2" t="s">
        <v>21</v>
      </c>
      <c r="D5" s="2" t="s">
        <v>21</v>
      </c>
      <c r="E5" s="2" t="s">
        <v>21</v>
      </c>
      <c r="F5" s="2" t="s">
        <v>21</v>
      </c>
      <c r="G5" s="2" t="s">
        <v>21</v>
      </c>
      <c r="H5" s="14">
        <v>0.69</v>
      </c>
      <c r="I5" s="14">
        <v>4.45</v>
      </c>
      <c r="J5" s="2" t="s">
        <v>21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21</v>
      </c>
      <c r="Q5" s="2" t="s">
        <v>21</v>
      </c>
    </row>
    <row r="6" spans="1:17" x14ac:dyDescent="0.25">
      <c r="A6" s="2" t="s">
        <v>24</v>
      </c>
      <c r="B6" s="2" t="s">
        <v>20</v>
      </c>
      <c r="C6" s="14">
        <v>2.0099999999999998</v>
      </c>
      <c r="D6" s="14">
        <v>1.02</v>
      </c>
      <c r="E6" s="14">
        <v>0.73199999999999998</v>
      </c>
      <c r="F6" s="2" t="s">
        <v>21</v>
      </c>
      <c r="G6" s="2" t="s">
        <v>21</v>
      </c>
      <c r="H6" s="14">
        <v>2.0699999999999998</v>
      </c>
      <c r="I6" s="14">
        <v>143</v>
      </c>
      <c r="J6" s="2" t="s">
        <v>21</v>
      </c>
      <c r="K6" s="2" t="s">
        <v>21</v>
      </c>
      <c r="L6" s="14">
        <v>0.72199999999999998</v>
      </c>
      <c r="M6" s="14">
        <v>2.3199999999999998</v>
      </c>
      <c r="N6" s="2" t="s">
        <v>21</v>
      </c>
      <c r="O6" s="2" t="s">
        <v>21</v>
      </c>
      <c r="P6" s="2" t="s">
        <v>21</v>
      </c>
      <c r="Q6" s="2" t="s">
        <v>21</v>
      </c>
    </row>
    <row r="7" spans="1:17" x14ac:dyDescent="0.25">
      <c r="A7" s="2" t="s">
        <v>24</v>
      </c>
      <c r="B7" s="2" t="s">
        <v>22</v>
      </c>
      <c r="C7" s="14">
        <v>1.45</v>
      </c>
      <c r="D7" s="14">
        <v>0.84399999999999997</v>
      </c>
      <c r="E7" s="2" t="s">
        <v>21</v>
      </c>
      <c r="F7" s="2" t="s">
        <v>21</v>
      </c>
      <c r="G7" s="2" t="s">
        <v>21</v>
      </c>
      <c r="H7" s="14">
        <v>0.91900000000000004</v>
      </c>
      <c r="I7" s="14">
        <v>48</v>
      </c>
      <c r="J7" s="2" t="s">
        <v>21</v>
      </c>
      <c r="K7" s="2" t="s">
        <v>21</v>
      </c>
      <c r="L7" s="2" t="s">
        <v>21</v>
      </c>
      <c r="M7" s="14">
        <v>0.98699999999999999</v>
      </c>
      <c r="N7" s="2" t="s">
        <v>21</v>
      </c>
      <c r="O7" s="2" t="s">
        <v>21</v>
      </c>
      <c r="P7" s="2" t="s">
        <v>21</v>
      </c>
      <c r="Q7" s="2" t="s">
        <v>21</v>
      </c>
    </row>
    <row r="8" spans="1:17" x14ac:dyDescent="0.25">
      <c r="A8" s="2" t="s">
        <v>24</v>
      </c>
      <c r="B8" s="2" t="s">
        <v>23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14">
        <v>0.88200000000000001</v>
      </c>
      <c r="I8" s="14">
        <v>30.8</v>
      </c>
      <c r="J8" s="2" t="s">
        <v>21</v>
      </c>
      <c r="K8" s="2" t="s">
        <v>21</v>
      </c>
      <c r="L8" s="2" t="s">
        <v>21</v>
      </c>
      <c r="M8" s="2" t="s">
        <v>21</v>
      </c>
      <c r="N8" s="2" t="s">
        <v>21</v>
      </c>
      <c r="O8" s="2" t="s">
        <v>21</v>
      </c>
      <c r="P8" s="2" t="s">
        <v>21</v>
      </c>
      <c r="Q8" s="2" t="s">
        <v>21</v>
      </c>
    </row>
    <row r="9" spans="1:17" x14ac:dyDescent="0.25">
      <c r="A9" s="2" t="s">
        <v>25</v>
      </c>
      <c r="B9" s="2" t="s">
        <v>26</v>
      </c>
      <c r="C9" s="14">
        <v>0.505</v>
      </c>
      <c r="D9" s="2" t="s">
        <v>21</v>
      </c>
      <c r="E9" s="2" t="s">
        <v>21</v>
      </c>
      <c r="F9" s="2" t="s">
        <v>21</v>
      </c>
      <c r="G9" s="2" t="s">
        <v>21</v>
      </c>
      <c r="H9" s="14">
        <v>2.93</v>
      </c>
      <c r="I9" s="14">
        <v>96.9</v>
      </c>
      <c r="J9" s="2" t="s">
        <v>21</v>
      </c>
      <c r="K9" s="2" t="s">
        <v>21</v>
      </c>
      <c r="L9" s="2" t="s">
        <v>21</v>
      </c>
      <c r="M9" s="14">
        <v>0.59499999999999997</v>
      </c>
      <c r="N9" s="2" t="s">
        <v>21</v>
      </c>
      <c r="O9" s="2" t="s">
        <v>21</v>
      </c>
      <c r="P9" s="2" t="s">
        <v>21</v>
      </c>
      <c r="Q9" s="2" t="s">
        <v>21</v>
      </c>
    </row>
    <row r="10" spans="1:17" x14ac:dyDescent="0.25">
      <c r="A10" s="2" t="s">
        <v>25</v>
      </c>
      <c r="B10" s="2" t="s">
        <v>22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14">
        <v>0.61099999999999999</v>
      </c>
      <c r="I10" s="14">
        <v>26.5</v>
      </c>
      <c r="J10" s="2" t="s">
        <v>21</v>
      </c>
      <c r="K10" s="2" t="s">
        <v>21</v>
      </c>
      <c r="L10" s="2" t="s">
        <v>21</v>
      </c>
      <c r="M10" s="2" t="s">
        <v>21</v>
      </c>
      <c r="N10" s="2" t="s">
        <v>21</v>
      </c>
      <c r="O10" s="2" t="s">
        <v>21</v>
      </c>
      <c r="P10" s="2" t="s">
        <v>21</v>
      </c>
      <c r="Q10" s="2" t="s">
        <v>21</v>
      </c>
    </row>
    <row r="11" spans="1:17" x14ac:dyDescent="0.25">
      <c r="A11" s="2" t="s">
        <v>25</v>
      </c>
      <c r="B11" s="2" t="s">
        <v>23</v>
      </c>
      <c r="C11" s="2" t="s">
        <v>21</v>
      </c>
      <c r="D11" s="2" t="s">
        <v>21</v>
      </c>
      <c r="E11" s="2" t="s">
        <v>21</v>
      </c>
      <c r="F11" s="2" t="s">
        <v>21</v>
      </c>
      <c r="G11" s="2" t="s">
        <v>21</v>
      </c>
      <c r="H11" s="14">
        <v>4.6399999999999997</v>
      </c>
      <c r="I11" s="14">
        <v>133</v>
      </c>
      <c r="J11" s="2" t="s">
        <v>21</v>
      </c>
      <c r="K11" s="2" t="s">
        <v>21</v>
      </c>
      <c r="L11" s="2" t="s">
        <v>21</v>
      </c>
      <c r="M11" s="2" t="s">
        <v>21</v>
      </c>
      <c r="N11" s="2" t="s">
        <v>21</v>
      </c>
      <c r="O11" s="2" t="s">
        <v>21</v>
      </c>
      <c r="P11" s="2" t="s">
        <v>21</v>
      </c>
      <c r="Q11" s="2" t="s">
        <v>21</v>
      </c>
    </row>
    <row r="12" spans="1:17" x14ac:dyDescent="0.25">
      <c r="A12" s="13"/>
      <c r="B12" s="13"/>
      <c r="C12" s="13" t="s">
        <v>1</v>
      </c>
      <c r="D12" s="13" t="s">
        <v>2</v>
      </c>
      <c r="E12" s="13" t="s">
        <v>3</v>
      </c>
      <c r="F12" s="13" t="s">
        <v>4</v>
      </c>
      <c r="G12" s="13" t="s">
        <v>5</v>
      </c>
      <c r="H12" s="13" t="s">
        <v>6</v>
      </c>
      <c r="I12" s="13" t="s">
        <v>7</v>
      </c>
      <c r="J12" s="13" t="s">
        <v>8</v>
      </c>
      <c r="K12" s="13" t="s">
        <v>9</v>
      </c>
      <c r="L12" s="13" t="s">
        <v>10</v>
      </c>
      <c r="M12" s="13" t="s">
        <v>11</v>
      </c>
      <c r="N12" s="13" t="s">
        <v>12</v>
      </c>
      <c r="O12" s="13" t="s">
        <v>13</v>
      </c>
      <c r="P12" s="13" t="s">
        <v>14</v>
      </c>
      <c r="Q12" s="13" t="s">
        <v>15</v>
      </c>
    </row>
    <row r="13" spans="1:17" x14ac:dyDescent="0.25">
      <c r="A13" s="12"/>
      <c r="B13" s="13"/>
      <c r="C13" s="13" t="s">
        <v>18</v>
      </c>
      <c r="D13" s="13" t="s">
        <v>18</v>
      </c>
      <c r="E13" s="13" t="s">
        <v>18</v>
      </c>
      <c r="F13" s="13" t="s">
        <v>18</v>
      </c>
      <c r="G13" s="13" t="s">
        <v>18</v>
      </c>
      <c r="H13" s="13" t="s">
        <v>18</v>
      </c>
      <c r="I13" s="13" t="s">
        <v>18</v>
      </c>
      <c r="J13" s="13" t="s">
        <v>18</v>
      </c>
      <c r="K13" s="13" t="s">
        <v>18</v>
      </c>
      <c r="L13" s="13" t="s">
        <v>18</v>
      </c>
      <c r="M13" s="13" t="s">
        <v>18</v>
      </c>
      <c r="N13" s="13" t="s">
        <v>18</v>
      </c>
      <c r="O13" s="13" t="s">
        <v>18</v>
      </c>
      <c r="P13" s="13" t="s">
        <v>18</v>
      </c>
      <c r="Q13" s="13" t="s">
        <v>18</v>
      </c>
    </row>
    <row r="14" spans="1:17" x14ac:dyDescent="0.25">
      <c r="A14" s="22" t="s">
        <v>131</v>
      </c>
      <c r="B14" s="22" t="s">
        <v>20</v>
      </c>
      <c r="C14" s="22" t="s">
        <v>21</v>
      </c>
      <c r="D14" s="22" t="s">
        <v>21</v>
      </c>
      <c r="E14" s="22" t="s">
        <v>21</v>
      </c>
      <c r="F14" s="22" t="s">
        <v>21</v>
      </c>
      <c r="G14" s="22" t="s">
        <v>21</v>
      </c>
      <c r="H14" s="14">
        <v>1.21</v>
      </c>
      <c r="I14" s="14">
        <v>3.22</v>
      </c>
      <c r="J14" s="22" t="s">
        <v>21</v>
      </c>
      <c r="K14" s="22" t="s">
        <v>21</v>
      </c>
      <c r="L14" s="22" t="s">
        <v>21</v>
      </c>
      <c r="M14" s="22" t="s">
        <v>21</v>
      </c>
      <c r="N14" s="22" t="s">
        <v>21</v>
      </c>
      <c r="O14" s="22" t="s">
        <v>21</v>
      </c>
      <c r="P14" s="22" t="s">
        <v>21</v>
      </c>
      <c r="Q14" s="22" t="s">
        <v>21</v>
      </c>
    </row>
    <row r="15" spans="1:17" x14ac:dyDescent="0.25">
      <c r="A15" s="22" t="s">
        <v>131</v>
      </c>
      <c r="B15" s="22" t="s">
        <v>32</v>
      </c>
      <c r="C15" s="22" t="s">
        <v>21</v>
      </c>
      <c r="D15" s="22" t="s">
        <v>21</v>
      </c>
      <c r="E15" s="22" t="s">
        <v>21</v>
      </c>
      <c r="F15" s="22" t="s">
        <v>21</v>
      </c>
      <c r="G15" s="22" t="s">
        <v>21</v>
      </c>
      <c r="H15" s="22" t="s">
        <v>21</v>
      </c>
      <c r="I15" s="22" t="s">
        <v>21</v>
      </c>
      <c r="J15" s="22" t="s">
        <v>21</v>
      </c>
      <c r="K15" s="22" t="s">
        <v>21</v>
      </c>
      <c r="L15" s="22" t="s">
        <v>21</v>
      </c>
      <c r="M15" s="22" t="s">
        <v>21</v>
      </c>
      <c r="N15" s="22" t="s">
        <v>21</v>
      </c>
      <c r="O15" s="22" t="s">
        <v>21</v>
      </c>
      <c r="P15" s="22" t="s">
        <v>21</v>
      </c>
      <c r="Q15" s="22" t="s">
        <v>21</v>
      </c>
    </row>
    <row r="16" spans="1:17" x14ac:dyDescent="0.25">
      <c r="A16" s="22" t="s">
        <v>131</v>
      </c>
      <c r="B16" s="22" t="s">
        <v>23</v>
      </c>
      <c r="C16" s="22" t="s">
        <v>21</v>
      </c>
      <c r="D16" s="22" t="s">
        <v>21</v>
      </c>
      <c r="E16" s="22" t="s">
        <v>21</v>
      </c>
      <c r="F16" s="22" t="s">
        <v>21</v>
      </c>
      <c r="G16" s="22" t="s">
        <v>21</v>
      </c>
      <c r="H16" s="22" t="s">
        <v>21</v>
      </c>
      <c r="I16" s="22" t="s">
        <v>21</v>
      </c>
      <c r="J16" s="22" t="s">
        <v>21</v>
      </c>
      <c r="K16" s="22" t="s">
        <v>21</v>
      </c>
      <c r="L16" s="22" t="s">
        <v>21</v>
      </c>
      <c r="M16" s="22" t="s">
        <v>21</v>
      </c>
      <c r="N16" s="22" t="s">
        <v>21</v>
      </c>
      <c r="O16" s="22" t="s">
        <v>21</v>
      </c>
      <c r="P16" s="22" t="s">
        <v>21</v>
      </c>
      <c r="Q16" s="22" t="s">
        <v>21</v>
      </c>
    </row>
    <row r="17" spans="1:17" x14ac:dyDescent="0.25">
      <c r="A17" s="22" t="s">
        <v>132</v>
      </c>
      <c r="B17" s="22" t="s">
        <v>20</v>
      </c>
      <c r="C17" s="22" t="s">
        <v>21</v>
      </c>
      <c r="D17" s="22" t="s">
        <v>21</v>
      </c>
      <c r="E17" s="22" t="s">
        <v>21</v>
      </c>
      <c r="F17" s="22" t="s">
        <v>21</v>
      </c>
      <c r="G17" s="22" t="s">
        <v>21</v>
      </c>
      <c r="H17" s="14">
        <v>2.9</v>
      </c>
      <c r="I17" s="14">
        <v>442</v>
      </c>
      <c r="J17" s="22" t="s">
        <v>21</v>
      </c>
      <c r="K17" s="14">
        <v>2.58</v>
      </c>
      <c r="L17" s="22" t="s">
        <v>21</v>
      </c>
      <c r="M17" s="22" t="s">
        <v>21</v>
      </c>
      <c r="N17" s="22" t="s">
        <v>21</v>
      </c>
      <c r="O17" s="22" t="s">
        <v>21</v>
      </c>
      <c r="P17" s="22" t="s">
        <v>21</v>
      </c>
      <c r="Q17" s="22" t="s">
        <v>21</v>
      </c>
    </row>
    <row r="18" spans="1:17" x14ac:dyDescent="0.25">
      <c r="A18" s="22" t="s">
        <v>132</v>
      </c>
      <c r="B18" s="22" t="s">
        <v>32</v>
      </c>
      <c r="C18" s="22" t="s">
        <v>21</v>
      </c>
      <c r="D18" s="22" t="s">
        <v>21</v>
      </c>
      <c r="E18" s="22" t="s">
        <v>21</v>
      </c>
      <c r="F18" s="22" t="s">
        <v>21</v>
      </c>
      <c r="G18" s="22" t="s">
        <v>21</v>
      </c>
      <c r="H18" s="14">
        <v>1.25</v>
      </c>
      <c r="I18" s="14">
        <v>228</v>
      </c>
      <c r="J18" s="22" t="s">
        <v>21</v>
      </c>
      <c r="K18" s="22" t="s">
        <v>21</v>
      </c>
      <c r="L18" s="22" t="s">
        <v>21</v>
      </c>
      <c r="M18" s="22" t="s">
        <v>21</v>
      </c>
      <c r="N18" s="22" t="s">
        <v>21</v>
      </c>
      <c r="O18" s="22" t="s">
        <v>21</v>
      </c>
      <c r="P18" s="22" t="s">
        <v>21</v>
      </c>
      <c r="Q18" s="22" t="s">
        <v>21</v>
      </c>
    </row>
    <row r="19" spans="1:17" x14ac:dyDescent="0.25">
      <c r="A19" s="22" t="s">
        <v>132</v>
      </c>
      <c r="B19" s="22" t="s">
        <v>23</v>
      </c>
      <c r="C19" s="22" t="s">
        <v>21</v>
      </c>
      <c r="D19" s="22" t="s">
        <v>21</v>
      </c>
      <c r="E19" s="22" t="s">
        <v>21</v>
      </c>
      <c r="F19" s="22" t="s">
        <v>21</v>
      </c>
      <c r="G19" s="22" t="s">
        <v>21</v>
      </c>
      <c r="H19" s="14">
        <v>2.15</v>
      </c>
      <c r="I19" s="14">
        <v>437</v>
      </c>
      <c r="J19" s="22" t="s">
        <v>21</v>
      </c>
      <c r="K19" s="22" t="s">
        <v>21</v>
      </c>
      <c r="L19" s="22" t="s">
        <v>21</v>
      </c>
      <c r="M19" s="22" t="s">
        <v>21</v>
      </c>
      <c r="N19" s="22" t="s">
        <v>21</v>
      </c>
      <c r="O19" s="22" t="s">
        <v>21</v>
      </c>
      <c r="P19" s="22" t="s">
        <v>21</v>
      </c>
      <c r="Q19" s="22" t="s">
        <v>21</v>
      </c>
    </row>
    <row r="20" spans="1:17" x14ac:dyDescent="0.25">
      <c r="A20" s="22" t="s">
        <v>133</v>
      </c>
      <c r="B20" s="22" t="s">
        <v>20</v>
      </c>
      <c r="C20" s="14">
        <v>0.72099999999999997</v>
      </c>
      <c r="D20" s="14">
        <v>0.755</v>
      </c>
      <c r="E20" s="14">
        <v>1.97</v>
      </c>
      <c r="F20" s="22" t="s">
        <v>21</v>
      </c>
      <c r="G20" s="22" t="s">
        <v>21</v>
      </c>
      <c r="H20" s="14">
        <v>7.37</v>
      </c>
      <c r="I20" s="14">
        <v>205</v>
      </c>
      <c r="J20" s="22" t="s">
        <v>21</v>
      </c>
      <c r="K20" s="22" t="s">
        <v>21</v>
      </c>
      <c r="L20" s="22" t="s">
        <v>21</v>
      </c>
      <c r="M20" s="14">
        <v>0.71599999999999997</v>
      </c>
      <c r="N20" s="22" t="s">
        <v>21</v>
      </c>
      <c r="O20" s="22" t="s">
        <v>21</v>
      </c>
      <c r="P20" s="22" t="s">
        <v>21</v>
      </c>
      <c r="Q20" s="22" t="s">
        <v>21</v>
      </c>
    </row>
    <row r="21" spans="1:17" x14ac:dyDescent="0.25">
      <c r="A21" s="22" t="s">
        <v>133</v>
      </c>
      <c r="B21" s="22" t="s">
        <v>32</v>
      </c>
      <c r="C21" s="22" t="s">
        <v>21</v>
      </c>
      <c r="D21" s="22" t="s">
        <v>21</v>
      </c>
      <c r="E21" s="22" t="s">
        <v>21</v>
      </c>
      <c r="F21" s="22" t="s">
        <v>21</v>
      </c>
      <c r="G21" s="22" t="s">
        <v>21</v>
      </c>
      <c r="H21" s="22" t="s">
        <v>21</v>
      </c>
      <c r="I21" s="14">
        <v>5.0199999999999996</v>
      </c>
      <c r="J21" s="22" t="s">
        <v>21</v>
      </c>
      <c r="K21" s="22" t="s">
        <v>21</v>
      </c>
      <c r="L21" s="22" t="s">
        <v>21</v>
      </c>
      <c r="M21" s="22" t="s">
        <v>21</v>
      </c>
      <c r="N21" s="22" t="s">
        <v>21</v>
      </c>
      <c r="O21" s="22" t="s">
        <v>21</v>
      </c>
      <c r="P21" s="22" t="s">
        <v>21</v>
      </c>
      <c r="Q21" s="22" t="s">
        <v>21</v>
      </c>
    </row>
    <row r="22" spans="1:17" x14ac:dyDescent="0.25">
      <c r="A22" s="22" t="s">
        <v>133</v>
      </c>
      <c r="B22" s="22" t="s">
        <v>23</v>
      </c>
      <c r="C22" s="22" t="s">
        <v>21</v>
      </c>
      <c r="D22" s="22" t="s">
        <v>21</v>
      </c>
      <c r="E22" s="22" t="s">
        <v>21</v>
      </c>
      <c r="F22" s="22" t="s">
        <v>21</v>
      </c>
      <c r="G22" s="22" t="s">
        <v>21</v>
      </c>
      <c r="H22" s="22" t="s">
        <v>21</v>
      </c>
      <c r="I22" s="14">
        <v>0.92500000000000004</v>
      </c>
      <c r="J22" s="22" t="s">
        <v>21</v>
      </c>
      <c r="K22" s="22" t="s">
        <v>21</v>
      </c>
      <c r="L22" s="22" t="s">
        <v>21</v>
      </c>
      <c r="M22" s="22" t="s">
        <v>21</v>
      </c>
      <c r="N22" s="22" t="s">
        <v>21</v>
      </c>
      <c r="O22" s="22" t="s">
        <v>21</v>
      </c>
      <c r="P22" s="22" t="s">
        <v>21</v>
      </c>
      <c r="Q22" s="22" t="s">
        <v>21</v>
      </c>
    </row>
    <row r="23" spans="1:17" x14ac:dyDescent="0.25">
      <c r="A23" s="21"/>
      <c r="B23" s="21"/>
      <c r="C23" s="21" t="s">
        <v>1</v>
      </c>
      <c r="D23" s="21" t="s">
        <v>2</v>
      </c>
      <c r="E23" s="21" t="s">
        <v>3</v>
      </c>
      <c r="F23" s="21" t="s">
        <v>4</v>
      </c>
      <c r="G23" s="21" t="s">
        <v>5</v>
      </c>
      <c r="H23" s="21" t="s">
        <v>6</v>
      </c>
      <c r="I23" s="21" t="s">
        <v>7</v>
      </c>
      <c r="J23" s="21" t="s">
        <v>8</v>
      </c>
      <c r="K23" s="21" t="s">
        <v>9</v>
      </c>
      <c r="L23" s="21" t="s">
        <v>10</v>
      </c>
      <c r="M23" s="21" t="s">
        <v>11</v>
      </c>
      <c r="N23" s="21" t="s">
        <v>12</v>
      </c>
      <c r="O23" s="21" t="s">
        <v>13</v>
      </c>
      <c r="P23" s="21" t="s">
        <v>14</v>
      </c>
      <c r="Q23" s="21" t="s">
        <v>15</v>
      </c>
    </row>
    <row r="24" spans="1:17" x14ac:dyDescent="0.25">
      <c r="A24" s="16"/>
      <c r="B24" s="21"/>
      <c r="C24" s="21" t="s">
        <v>18</v>
      </c>
      <c r="D24" s="21" t="s">
        <v>18</v>
      </c>
      <c r="E24" s="21" t="s">
        <v>18</v>
      </c>
      <c r="F24" s="21" t="s">
        <v>18</v>
      </c>
      <c r="G24" s="21" t="s">
        <v>18</v>
      </c>
      <c r="H24" s="21" t="s">
        <v>18</v>
      </c>
      <c r="I24" s="21" t="s">
        <v>18</v>
      </c>
      <c r="J24" s="21" t="s">
        <v>18</v>
      </c>
      <c r="K24" s="21" t="s">
        <v>18</v>
      </c>
      <c r="L24" s="21" t="s">
        <v>18</v>
      </c>
      <c r="M24" s="21" t="s">
        <v>18</v>
      </c>
      <c r="N24" s="21" t="s">
        <v>18</v>
      </c>
      <c r="O24" s="21" t="s">
        <v>18</v>
      </c>
      <c r="P24" s="21" t="s">
        <v>18</v>
      </c>
      <c r="Q24" s="21" t="s">
        <v>18</v>
      </c>
    </row>
    <row r="25" spans="1:17" x14ac:dyDescent="0.25">
      <c r="A25" s="22" t="s">
        <v>134</v>
      </c>
      <c r="B25" s="22" t="s">
        <v>20</v>
      </c>
      <c r="C25" s="14">
        <v>2.29</v>
      </c>
      <c r="D25" s="14">
        <v>0.84699999999999998</v>
      </c>
      <c r="E25" s="14">
        <v>1.54</v>
      </c>
      <c r="F25" s="14">
        <v>0.65700000000000003</v>
      </c>
      <c r="G25" s="22" t="s">
        <v>21</v>
      </c>
      <c r="H25" s="14">
        <v>12.9</v>
      </c>
      <c r="I25" s="14">
        <v>3500</v>
      </c>
      <c r="J25" s="14">
        <v>0.56999999999999995</v>
      </c>
      <c r="K25" s="14">
        <v>2.66</v>
      </c>
      <c r="L25" s="14">
        <v>1.79</v>
      </c>
      <c r="M25" s="14">
        <v>4.83</v>
      </c>
      <c r="N25" s="22" t="s">
        <v>21</v>
      </c>
      <c r="O25" s="22" t="s">
        <v>21</v>
      </c>
      <c r="P25" s="22" t="s">
        <v>21</v>
      </c>
      <c r="Q25" s="14">
        <v>2.86</v>
      </c>
    </row>
    <row r="26" spans="1:17" x14ac:dyDescent="0.25">
      <c r="A26" s="22" t="s">
        <v>134</v>
      </c>
      <c r="B26" s="22" t="s">
        <v>32</v>
      </c>
      <c r="C26" s="22" t="s">
        <v>21</v>
      </c>
      <c r="D26" s="22" t="s">
        <v>21</v>
      </c>
      <c r="E26" s="22" t="s">
        <v>21</v>
      </c>
      <c r="F26" s="22" t="s">
        <v>21</v>
      </c>
      <c r="G26" s="22" t="s">
        <v>21</v>
      </c>
      <c r="H26" s="14">
        <v>0.95899999999999996</v>
      </c>
      <c r="I26" s="14">
        <v>164</v>
      </c>
      <c r="J26" s="22" t="s">
        <v>21</v>
      </c>
      <c r="K26" s="22" t="s">
        <v>21</v>
      </c>
      <c r="L26" s="22" t="s">
        <v>21</v>
      </c>
      <c r="M26" s="22" t="s">
        <v>21</v>
      </c>
      <c r="N26" s="22" t="s">
        <v>21</v>
      </c>
      <c r="O26" s="22" t="s">
        <v>21</v>
      </c>
      <c r="P26" s="22" t="s">
        <v>21</v>
      </c>
      <c r="Q26" s="22" t="s">
        <v>21</v>
      </c>
    </row>
    <row r="27" spans="1:17" x14ac:dyDescent="0.25">
      <c r="A27" s="22" t="s">
        <v>134</v>
      </c>
      <c r="B27" s="22" t="s">
        <v>23</v>
      </c>
      <c r="C27" s="22" t="s">
        <v>21</v>
      </c>
      <c r="D27" s="22" t="s">
        <v>21</v>
      </c>
      <c r="E27" s="22" t="s">
        <v>21</v>
      </c>
      <c r="F27" s="22" t="s">
        <v>21</v>
      </c>
      <c r="G27" s="22" t="s">
        <v>21</v>
      </c>
      <c r="H27" s="14">
        <v>2.44</v>
      </c>
      <c r="I27" s="14">
        <v>45.2</v>
      </c>
      <c r="J27" s="22" t="s">
        <v>21</v>
      </c>
      <c r="K27" s="22" t="s">
        <v>21</v>
      </c>
      <c r="L27" s="22" t="s">
        <v>21</v>
      </c>
      <c r="M27" s="22" t="s">
        <v>21</v>
      </c>
      <c r="N27" s="22" t="s">
        <v>21</v>
      </c>
      <c r="O27" s="22" t="s">
        <v>21</v>
      </c>
      <c r="P27" s="22" t="s">
        <v>21</v>
      </c>
      <c r="Q27" s="22" t="s">
        <v>21</v>
      </c>
    </row>
    <row r="28" spans="1:17" x14ac:dyDescent="0.25">
      <c r="A28" s="22" t="s">
        <v>135</v>
      </c>
      <c r="B28" s="22" t="s">
        <v>20</v>
      </c>
      <c r="C28" s="14">
        <v>1.87</v>
      </c>
      <c r="D28" s="14">
        <v>2.08</v>
      </c>
      <c r="E28" s="22" t="s">
        <v>21</v>
      </c>
      <c r="F28" s="22" t="s">
        <v>21</v>
      </c>
      <c r="G28" s="22" t="s">
        <v>21</v>
      </c>
      <c r="H28" s="14">
        <v>1.76</v>
      </c>
      <c r="I28" s="14">
        <v>1.64</v>
      </c>
      <c r="J28" s="22" t="s">
        <v>21</v>
      </c>
      <c r="K28" s="22" t="s">
        <v>21</v>
      </c>
      <c r="L28" s="22" t="s">
        <v>21</v>
      </c>
      <c r="M28" s="14">
        <v>2.31</v>
      </c>
      <c r="N28" s="22" t="s">
        <v>21</v>
      </c>
      <c r="O28" s="22" t="s">
        <v>21</v>
      </c>
      <c r="P28" s="22" t="s">
        <v>21</v>
      </c>
      <c r="Q28" s="22" t="s">
        <v>21</v>
      </c>
    </row>
    <row r="29" spans="1:17" x14ac:dyDescent="0.25">
      <c r="A29" s="22" t="s">
        <v>135</v>
      </c>
      <c r="B29" s="22" t="s">
        <v>32</v>
      </c>
      <c r="C29" s="14">
        <v>0.68700000000000006</v>
      </c>
      <c r="D29" s="14">
        <v>0.58599999999999997</v>
      </c>
      <c r="E29" s="22" t="s">
        <v>21</v>
      </c>
      <c r="F29" s="22" t="s">
        <v>21</v>
      </c>
      <c r="G29" s="22" t="s">
        <v>21</v>
      </c>
      <c r="H29" s="14">
        <v>1.39</v>
      </c>
      <c r="I29" s="14">
        <v>0.6</v>
      </c>
      <c r="J29" s="22" t="s">
        <v>21</v>
      </c>
      <c r="K29" s="22" t="s">
        <v>21</v>
      </c>
      <c r="L29" s="22" t="s">
        <v>21</v>
      </c>
      <c r="M29" s="14">
        <v>1.1000000000000001</v>
      </c>
      <c r="N29" s="22" t="s">
        <v>21</v>
      </c>
      <c r="O29" s="22" t="s">
        <v>21</v>
      </c>
      <c r="P29" s="22" t="s">
        <v>21</v>
      </c>
      <c r="Q29" s="22" t="s">
        <v>21</v>
      </c>
    </row>
    <row r="30" spans="1:17" x14ac:dyDescent="0.25">
      <c r="A30" s="22" t="s">
        <v>135</v>
      </c>
      <c r="B30" s="22" t="s">
        <v>23</v>
      </c>
      <c r="C30" s="22" t="s">
        <v>21</v>
      </c>
      <c r="D30" s="22" t="s">
        <v>21</v>
      </c>
      <c r="E30" s="22" t="s">
        <v>21</v>
      </c>
      <c r="F30" s="22" t="s">
        <v>21</v>
      </c>
      <c r="G30" s="22" t="s">
        <v>21</v>
      </c>
      <c r="H30" s="22" t="s">
        <v>21</v>
      </c>
      <c r="I30" s="22" t="s">
        <v>21</v>
      </c>
      <c r="J30" s="22" t="s">
        <v>21</v>
      </c>
      <c r="K30" s="22" t="s">
        <v>21</v>
      </c>
      <c r="L30" s="22" t="s">
        <v>21</v>
      </c>
      <c r="M30" s="22" t="s">
        <v>21</v>
      </c>
      <c r="N30" s="22" t="s">
        <v>21</v>
      </c>
      <c r="O30" s="22" t="s">
        <v>21</v>
      </c>
      <c r="P30" s="22" t="s">
        <v>21</v>
      </c>
      <c r="Q30" s="22" t="s">
        <v>21</v>
      </c>
    </row>
    <row r="31" spans="1:17" x14ac:dyDescent="0.25">
      <c r="A31" s="22" t="s">
        <v>136</v>
      </c>
      <c r="B31" s="22" t="s">
        <v>20</v>
      </c>
      <c r="C31" s="14">
        <v>1.33</v>
      </c>
      <c r="D31" s="14">
        <v>2.8</v>
      </c>
      <c r="E31" s="22" t="s">
        <v>21</v>
      </c>
      <c r="F31" s="22" t="s">
        <v>21</v>
      </c>
      <c r="G31" s="22" t="s">
        <v>21</v>
      </c>
      <c r="H31" s="14">
        <v>1.48</v>
      </c>
      <c r="I31" s="14">
        <v>4.4000000000000004</v>
      </c>
      <c r="J31" s="22" t="s">
        <v>21</v>
      </c>
      <c r="K31" s="22" t="s">
        <v>21</v>
      </c>
      <c r="L31" s="14">
        <v>0.61799999999999999</v>
      </c>
      <c r="M31" s="14">
        <v>2</v>
      </c>
      <c r="N31" s="22" t="s">
        <v>21</v>
      </c>
      <c r="O31" s="22" t="s">
        <v>21</v>
      </c>
      <c r="P31" s="22" t="s">
        <v>21</v>
      </c>
      <c r="Q31" s="22" t="s">
        <v>21</v>
      </c>
    </row>
    <row r="32" spans="1:17" x14ac:dyDescent="0.25">
      <c r="A32" s="22" t="s">
        <v>136</v>
      </c>
      <c r="B32" s="22" t="s">
        <v>32</v>
      </c>
      <c r="C32" s="14">
        <v>2.15</v>
      </c>
      <c r="D32" s="22" t="s">
        <v>21</v>
      </c>
      <c r="E32" s="22" t="s">
        <v>21</v>
      </c>
      <c r="F32" s="22" t="s">
        <v>21</v>
      </c>
      <c r="G32" s="22" t="s">
        <v>21</v>
      </c>
      <c r="H32" s="14">
        <v>1.38</v>
      </c>
      <c r="I32" s="14">
        <v>1.79</v>
      </c>
      <c r="J32" s="22" t="s">
        <v>21</v>
      </c>
      <c r="K32" s="22" t="s">
        <v>21</v>
      </c>
      <c r="L32" s="22" t="s">
        <v>21</v>
      </c>
      <c r="M32" s="14">
        <v>1.4</v>
      </c>
      <c r="N32" s="22" t="s">
        <v>21</v>
      </c>
      <c r="O32" s="22" t="s">
        <v>21</v>
      </c>
      <c r="P32" s="22" t="s">
        <v>21</v>
      </c>
      <c r="Q32" s="22" t="s">
        <v>21</v>
      </c>
    </row>
    <row r="33" spans="1:17" x14ac:dyDescent="0.25">
      <c r="A33" s="22" t="s">
        <v>136</v>
      </c>
      <c r="B33" s="22" t="s">
        <v>23</v>
      </c>
      <c r="C33" s="22" t="s">
        <v>21</v>
      </c>
      <c r="D33" s="22" t="s">
        <v>21</v>
      </c>
      <c r="E33" s="22" t="s">
        <v>21</v>
      </c>
      <c r="F33" s="22" t="s">
        <v>21</v>
      </c>
      <c r="G33" s="22" t="s">
        <v>21</v>
      </c>
      <c r="H33" s="22" t="s">
        <v>21</v>
      </c>
      <c r="I33" s="22" t="s">
        <v>21</v>
      </c>
      <c r="J33" s="22" t="s">
        <v>21</v>
      </c>
      <c r="K33" s="22" t="s">
        <v>21</v>
      </c>
      <c r="L33" s="22" t="s">
        <v>21</v>
      </c>
      <c r="M33" s="22" t="s">
        <v>21</v>
      </c>
      <c r="N33" s="22" t="s">
        <v>21</v>
      </c>
      <c r="O33" s="22" t="s">
        <v>21</v>
      </c>
      <c r="P33" s="22" t="s">
        <v>21</v>
      </c>
      <c r="Q33" s="22" t="s">
        <v>21</v>
      </c>
    </row>
    <row r="34" spans="1:17" x14ac:dyDescent="0.25">
      <c r="A34" s="21"/>
      <c r="B34" s="21"/>
      <c r="C34" s="21" t="s">
        <v>1</v>
      </c>
      <c r="D34" s="21" t="s">
        <v>2</v>
      </c>
      <c r="E34" s="21" t="s">
        <v>3</v>
      </c>
      <c r="F34" s="21" t="s">
        <v>4</v>
      </c>
      <c r="G34" s="21" t="s">
        <v>5</v>
      </c>
      <c r="H34" s="21" t="s">
        <v>6</v>
      </c>
      <c r="I34" s="21" t="s">
        <v>7</v>
      </c>
      <c r="J34" s="21" t="s">
        <v>8</v>
      </c>
      <c r="K34" s="21" t="s">
        <v>9</v>
      </c>
      <c r="L34" s="21" t="s">
        <v>10</v>
      </c>
      <c r="M34" s="21" t="s">
        <v>11</v>
      </c>
      <c r="N34" s="21" t="s">
        <v>12</v>
      </c>
      <c r="O34" s="21" t="s">
        <v>13</v>
      </c>
      <c r="P34" s="21" t="s">
        <v>14</v>
      </c>
      <c r="Q34" s="21" t="s">
        <v>15</v>
      </c>
    </row>
    <row r="35" spans="1:17" x14ac:dyDescent="0.25">
      <c r="A35" s="16"/>
      <c r="B35" s="21"/>
      <c r="C35" s="21" t="s">
        <v>18</v>
      </c>
      <c r="D35" s="21" t="s">
        <v>18</v>
      </c>
      <c r="E35" s="21" t="s">
        <v>18</v>
      </c>
      <c r="F35" s="21" t="s">
        <v>18</v>
      </c>
      <c r="G35" s="21" t="s">
        <v>18</v>
      </c>
      <c r="H35" s="21" t="s">
        <v>18</v>
      </c>
      <c r="I35" s="21" t="s">
        <v>18</v>
      </c>
      <c r="J35" s="21" t="s">
        <v>18</v>
      </c>
      <c r="K35" s="21" t="s">
        <v>18</v>
      </c>
      <c r="L35" s="21" t="s">
        <v>18</v>
      </c>
      <c r="M35" s="21" t="s">
        <v>18</v>
      </c>
      <c r="N35" s="21" t="s">
        <v>18</v>
      </c>
      <c r="O35" s="21" t="s">
        <v>18</v>
      </c>
      <c r="P35" s="21" t="s">
        <v>18</v>
      </c>
      <c r="Q35" s="21" t="s">
        <v>18</v>
      </c>
    </row>
    <row r="36" spans="1:17" x14ac:dyDescent="0.25">
      <c r="A36" s="22" t="s">
        <v>137</v>
      </c>
      <c r="B36" s="22" t="s">
        <v>20</v>
      </c>
      <c r="C36" s="22" t="s">
        <v>21</v>
      </c>
      <c r="D36" s="22" t="s">
        <v>21</v>
      </c>
      <c r="E36" s="14">
        <v>0.98099999999999998</v>
      </c>
      <c r="F36" s="22" t="s">
        <v>21</v>
      </c>
      <c r="G36" s="22" t="s">
        <v>21</v>
      </c>
      <c r="H36" s="14">
        <v>1.21</v>
      </c>
      <c r="I36" s="14">
        <v>82.3</v>
      </c>
      <c r="J36" s="22" t="s">
        <v>21</v>
      </c>
      <c r="K36" s="22" t="s">
        <v>21</v>
      </c>
      <c r="L36" s="22" t="s">
        <v>21</v>
      </c>
      <c r="M36" s="14">
        <v>0.52500000000000002</v>
      </c>
      <c r="N36" s="22" t="s">
        <v>21</v>
      </c>
      <c r="O36" s="22" t="s">
        <v>21</v>
      </c>
      <c r="P36" s="22" t="s">
        <v>21</v>
      </c>
      <c r="Q36" s="22" t="s">
        <v>21</v>
      </c>
    </row>
    <row r="37" spans="1:17" x14ac:dyDescent="0.25">
      <c r="A37" s="22" t="s">
        <v>137</v>
      </c>
      <c r="B37" s="22" t="s">
        <v>32</v>
      </c>
      <c r="C37" s="22" t="s">
        <v>21</v>
      </c>
      <c r="D37" s="22" t="s">
        <v>21</v>
      </c>
      <c r="E37" s="22" t="s">
        <v>21</v>
      </c>
      <c r="F37" s="22" t="s">
        <v>21</v>
      </c>
      <c r="G37" s="22" t="s">
        <v>21</v>
      </c>
      <c r="H37" s="22" t="s">
        <v>21</v>
      </c>
      <c r="I37" s="14">
        <v>19.7</v>
      </c>
      <c r="J37" s="22" t="s">
        <v>21</v>
      </c>
      <c r="K37" s="22" t="s">
        <v>21</v>
      </c>
      <c r="L37" s="22" t="s">
        <v>21</v>
      </c>
      <c r="M37" s="22" t="s">
        <v>21</v>
      </c>
      <c r="N37" s="22" t="s">
        <v>21</v>
      </c>
      <c r="O37" s="22" t="s">
        <v>21</v>
      </c>
      <c r="P37" s="22" t="s">
        <v>21</v>
      </c>
      <c r="Q37" s="22" t="s">
        <v>21</v>
      </c>
    </row>
    <row r="38" spans="1:17" x14ac:dyDescent="0.25">
      <c r="A38" s="22" t="s">
        <v>137</v>
      </c>
      <c r="B38" s="22" t="s">
        <v>23</v>
      </c>
      <c r="C38" s="22" t="s">
        <v>21</v>
      </c>
      <c r="D38" s="22" t="s">
        <v>21</v>
      </c>
      <c r="E38" s="22" t="s">
        <v>21</v>
      </c>
      <c r="F38" s="22" t="s">
        <v>21</v>
      </c>
      <c r="G38" s="22" t="s">
        <v>21</v>
      </c>
      <c r="H38" s="14">
        <v>8.58</v>
      </c>
      <c r="I38" s="14">
        <v>55.9</v>
      </c>
      <c r="J38" s="22" t="s">
        <v>21</v>
      </c>
      <c r="K38" s="22" t="s">
        <v>21</v>
      </c>
      <c r="L38" s="22" t="s">
        <v>21</v>
      </c>
      <c r="M38" s="22" t="s">
        <v>21</v>
      </c>
      <c r="N38" s="22" t="s">
        <v>21</v>
      </c>
      <c r="O38" s="22" t="s">
        <v>21</v>
      </c>
      <c r="P38" s="22" t="s">
        <v>21</v>
      </c>
      <c r="Q38" s="22" t="s">
        <v>21</v>
      </c>
    </row>
    <row r="39" spans="1:17" x14ac:dyDescent="0.25">
      <c r="A39" s="22" t="s">
        <v>138</v>
      </c>
      <c r="B39" s="22" t="s">
        <v>20</v>
      </c>
      <c r="C39" s="22" t="s">
        <v>21</v>
      </c>
      <c r="D39" s="22" t="s">
        <v>21</v>
      </c>
      <c r="E39" s="22" t="s">
        <v>21</v>
      </c>
      <c r="F39" s="22" t="s">
        <v>21</v>
      </c>
      <c r="G39" s="22" t="s">
        <v>21</v>
      </c>
      <c r="H39" s="14">
        <v>1.27</v>
      </c>
      <c r="I39" s="14">
        <v>186</v>
      </c>
      <c r="J39" s="22" t="s">
        <v>21</v>
      </c>
      <c r="K39" s="22" t="s">
        <v>21</v>
      </c>
      <c r="L39" s="22" t="s">
        <v>21</v>
      </c>
      <c r="M39" s="14">
        <v>0.61799999999999999</v>
      </c>
      <c r="N39" s="22" t="s">
        <v>21</v>
      </c>
      <c r="O39" s="22" t="s">
        <v>21</v>
      </c>
      <c r="P39" s="22" t="s">
        <v>21</v>
      </c>
      <c r="Q39" s="14">
        <v>0.55200000000000005</v>
      </c>
    </row>
    <row r="40" spans="1:17" x14ac:dyDescent="0.25">
      <c r="A40" s="22" t="s">
        <v>138</v>
      </c>
      <c r="B40" s="22" t="s">
        <v>32</v>
      </c>
      <c r="C40" s="22" t="s">
        <v>21</v>
      </c>
      <c r="D40" s="22" t="s">
        <v>21</v>
      </c>
      <c r="E40" s="22" t="s">
        <v>21</v>
      </c>
      <c r="F40" s="22" t="s">
        <v>21</v>
      </c>
      <c r="G40" s="22" t="s">
        <v>21</v>
      </c>
      <c r="H40" s="14">
        <v>0.80900000000000005</v>
      </c>
      <c r="I40" s="14">
        <v>54.4</v>
      </c>
      <c r="J40" s="22" t="s">
        <v>21</v>
      </c>
      <c r="K40" s="22" t="s">
        <v>21</v>
      </c>
      <c r="L40" s="22" t="s">
        <v>21</v>
      </c>
      <c r="M40" s="22" t="s">
        <v>21</v>
      </c>
      <c r="N40" s="22" t="s">
        <v>21</v>
      </c>
      <c r="O40" s="22" t="s">
        <v>21</v>
      </c>
      <c r="P40" s="22" t="s">
        <v>21</v>
      </c>
      <c r="Q40" s="22" t="s">
        <v>21</v>
      </c>
    </row>
    <row r="41" spans="1:17" x14ac:dyDescent="0.25">
      <c r="A41" s="22" t="s">
        <v>138</v>
      </c>
      <c r="B41" s="22" t="s">
        <v>23</v>
      </c>
      <c r="C41" s="22" t="s">
        <v>21</v>
      </c>
      <c r="D41" s="22" t="s">
        <v>21</v>
      </c>
      <c r="E41" s="22" t="s">
        <v>21</v>
      </c>
      <c r="F41" s="22" t="s">
        <v>21</v>
      </c>
      <c r="G41" s="22" t="s">
        <v>21</v>
      </c>
      <c r="H41" s="14">
        <v>2.85</v>
      </c>
      <c r="I41" s="14">
        <v>84.5</v>
      </c>
      <c r="J41" s="22" t="s">
        <v>21</v>
      </c>
      <c r="K41" s="22" t="s">
        <v>21</v>
      </c>
      <c r="L41" s="22" t="s">
        <v>21</v>
      </c>
      <c r="M41" s="14">
        <v>0.56000000000000005</v>
      </c>
      <c r="N41" s="22" t="s">
        <v>21</v>
      </c>
      <c r="O41" s="22" t="s">
        <v>21</v>
      </c>
      <c r="P41" s="22" t="s">
        <v>21</v>
      </c>
      <c r="Q41" s="22" t="s">
        <v>21</v>
      </c>
    </row>
    <row r="42" spans="1:17" x14ac:dyDescent="0.25">
      <c r="A42" s="22" t="s">
        <v>139</v>
      </c>
      <c r="B42" s="22" t="s">
        <v>20</v>
      </c>
      <c r="C42" s="14">
        <v>1.3</v>
      </c>
      <c r="D42" s="14">
        <v>1.1000000000000001</v>
      </c>
      <c r="E42" s="14">
        <v>1.69</v>
      </c>
      <c r="F42" s="14">
        <v>0.68600000000000005</v>
      </c>
      <c r="G42" s="22" t="s">
        <v>21</v>
      </c>
      <c r="H42" s="14">
        <v>28.2</v>
      </c>
      <c r="I42" s="14">
        <v>9460</v>
      </c>
      <c r="J42" s="14">
        <v>2.04</v>
      </c>
      <c r="K42" s="14">
        <v>10.4</v>
      </c>
      <c r="L42" s="14">
        <v>1.03</v>
      </c>
      <c r="M42" s="14">
        <v>2.0299999999999998</v>
      </c>
      <c r="N42" s="22" t="s">
        <v>21</v>
      </c>
      <c r="O42" s="22" t="s">
        <v>21</v>
      </c>
      <c r="P42" s="14">
        <v>0.502</v>
      </c>
      <c r="Q42" s="14">
        <v>6.62</v>
      </c>
    </row>
    <row r="43" spans="1:17" x14ac:dyDescent="0.25">
      <c r="A43" s="22" t="s">
        <v>139</v>
      </c>
      <c r="B43" s="22" t="s">
        <v>32</v>
      </c>
      <c r="C43" s="14">
        <v>0.90900000000000003</v>
      </c>
      <c r="D43" s="22" t="s">
        <v>21</v>
      </c>
      <c r="E43" s="14">
        <v>1.75</v>
      </c>
      <c r="F43" s="22" t="s">
        <v>21</v>
      </c>
      <c r="G43" s="22" t="s">
        <v>21</v>
      </c>
      <c r="H43" s="14">
        <v>12.8</v>
      </c>
      <c r="I43" s="14">
        <v>438</v>
      </c>
      <c r="J43" s="22" t="s">
        <v>21</v>
      </c>
      <c r="K43" s="22" t="s">
        <v>21</v>
      </c>
      <c r="L43" s="22" t="s">
        <v>21</v>
      </c>
      <c r="M43" s="14">
        <v>1.25</v>
      </c>
      <c r="N43" s="22" t="s">
        <v>21</v>
      </c>
      <c r="O43" s="22" t="s">
        <v>21</v>
      </c>
      <c r="P43" s="22" t="s">
        <v>21</v>
      </c>
      <c r="Q43" s="14">
        <v>1.5</v>
      </c>
    </row>
    <row r="44" spans="1:17" x14ac:dyDescent="0.25">
      <c r="A44" s="22" t="s">
        <v>139</v>
      </c>
      <c r="B44" s="22" t="s">
        <v>23</v>
      </c>
      <c r="C44" s="14">
        <v>1.07</v>
      </c>
      <c r="D44" s="22" t="s">
        <v>21</v>
      </c>
      <c r="E44" s="14">
        <v>0.53500000000000003</v>
      </c>
      <c r="F44" s="22" t="s">
        <v>21</v>
      </c>
      <c r="G44" s="22" t="s">
        <v>21</v>
      </c>
      <c r="H44" s="14">
        <v>6.25</v>
      </c>
      <c r="I44" s="14">
        <v>245</v>
      </c>
      <c r="J44" s="22" t="s">
        <v>21</v>
      </c>
      <c r="K44" s="22" t="s">
        <v>21</v>
      </c>
      <c r="L44" s="22" t="s">
        <v>21</v>
      </c>
      <c r="M44" s="14">
        <v>1.06</v>
      </c>
      <c r="N44" s="22" t="s">
        <v>21</v>
      </c>
      <c r="O44" s="22" t="s">
        <v>21</v>
      </c>
      <c r="P44" s="22" t="s">
        <v>21</v>
      </c>
      <c r="Q44" s="14">
        <v>1.65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8557-FF4B-45A7-AFFA-CCF8C459F8C2}">
  <dimension ref="A1:L258"/>
  <sheetViews>
    <sheetView topLeftCell="A218" workbookViewId="0">
      <selection activeCell="J238" sqref="A1:L258"/>
    </sheetView>
  </sheetViews>
  <sheetFormatPr defaultRowHeight="15" x14ac:dyDescent="0.25"/>
  <cols>
    <col min="3" max="3" width="0" hidden="1" customWidth="1"/>
  </cols>
  <sheetData>
    <row r="1" spans="1:12" ht="26.25" x14ac:dyDescent="0.25">
      <c r="A1" s="4"/>
      <c r="B1" s="4"/>
      <c r="C1" s="4" t="s">
        <v>27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</row>
    <row r="2" spans="1:12" x14ac:dyDescent="0.25">
      <c r="A2" s="4"/>
      <c r="B2" s="4"/>
      <c r="C2" s="4" t="s">
        <v>28</v>
      </c>
      <c r="D2" s="4" t="s">
        <v>18</v>
      </c>
      <c r="E2" s="4" t="s">
        <v>18</v>
      </c>
      <c r="F2" s="4" t="s">
        <v>18</v>
      </c>
      <c r="G2" s="4" t="s">
        <v>18</v>
      </c>
      <c r="H2" s="4" t="s">
        <v>18</v>
      </c>
      <c r="I2" s="4" t="s">
        <v>18</v>
      </c>
      <c r="J2" s="4" t="s">
        <v>18</v>
      </c>
      <c r="K2" s="4" t="s">
        <v>18</v>
      </c>
      <c r="L2" s="4" t="s">
        <v>18</v>
      </c>
    </row>
    <row r="3" spans="1:12" x14ac:dyDescent="0.25">
      <c r="A3" s="4" t="s">
        <v>29</v>
      </c>
      <c r="B3" s="4" t="s">
        <v>20</v>
      </c>
      <c r="C3" s="4" t="s">
        <v>30</v>
      </c>
      <c r="D3" s="4" t="s">
        <v>31</v>
      </c>
      <c r="E3" s="4" t="s">
        <v>31</v>
      </c>
      <c r="F3" s="4" t="s">
        <v>31</v>
      </c>
      <c r="G3" s="4" t="s">
        <v>31</v>
      </c>
      <c r="H3" s="4" t="s">
        <v>31</v>
      </c>
      <c r="I3" s="4" t="s">
        <v>31</v>
      </c>
      <c r="J3" s="4" t="s">
        <v>31</v>
      </c>
      <c r="K3" s="4" t="s">
        <v>31</v>
      </c>
      <c r="L3" s="4" t="s">
        <v>31</v>
      </c>
    </row>
    <row r="4" spans="1:12" x14ac:dyDescent="0.25">
      <c r="A4" s="4" t="s">
        <v>29</v>
      </c>
      <c r="B4" s="4" t="s">
        <v>32</v>
      </c>
      <c r="C4" s="4" t="s">
        <v>33</v>
      </c>
      <c r="D4" s="4" t="s">
        <v>31</v>
      </c>
      <c r="E4" s="4" t="s">
        <v>31</v>
      </c>
      <c r="F4" s="4" t="s">
        <v>31</v>
      </c>
      <c r="G4" s="4" t="s">
        <v>31</v>
      </c>
      <c r="H4" s="4" t="s">
        <v>31</v>
      </c>
      <c r="I4" s="4" t="s">
        <v>31</v>
      </c>
      <c r="J4" s="4" t="s">
        <v>31</v>
      </c>
      <c r="K4" s="4" t="s">
        <v>31</v>
      </c>
      <c r="L4" s="4" t="s">
        <v>31</v>
      </c>
    </row>
    <row r="5" spans="1:12" x14ac:dyDescent="0.25">
      <c r="A5" s="4" t="s">
        <v>29</v>
      </c>
      <c r="B5" s="4" t="s">
        <v>23</v>
      </c>
      <c r="C5" s="4" t="s">
        <v>34</v>
      </c>
      <c r="D5" s="4" t="s">
        <v>31</v>
      </c>
      <c r="E5" s="4" t="s">
        <v>31</v>
      </c>
      <c r="F5" s="4" t="s">
        <v>31</v>
      </c>
      <c r="G5" s="4" t="s">
        <v>31</v>
      </c>
      <c r="H5" s="4" t="s">
        <v>31</v>
      </c>
      <c r="I5" s="4" t="s">
        <v>31</v>
      </c>
      <c r="J5" s="4" t="s">
        <v>31</v>
      </c>
      <c r="K5" s="4" t="s">
        <v>31</v>
      </c>
      <c r="L5" s="4" t="s">
        <v>31</v>
      </c>
    </row>
    <row r="6" spans="1:12" x14ac:dyDescent="0.25">
      <c r="A6" s="4" t="s">
        <v>29</v>
      </c>
      <c r="B6" s="4" t="s">
        <v>35</v>
      </c>
      <c r="C6" s="4" t="s">
        <v>36</v>
      </c>
      <c r="D6" s="4" t="s">
        <v>31</v>
      </c>
      <c r="E6" s="4" t="s">
        <v>31</v>
      </c>
      <c r="F6" s="4" t="s">
        <v>31</v>
      </c>
      <c r="G6" s="4" t="s">
        <v>31</v>
      </c>
      <c r="H6" s="4" t="s">
        <v>31</v>
      </c>
      <c r="I6" s="4" t="s">
        <v>31</v>
      </c>
      <c r="J6" s="3">
        <v>14</v>
      </c>
      <c r="K6" s="4" t="s">
        <v>31</v>
      </c>
      <c r="L6" s="4" t="s">
        <v>31</v>
      </c>
    </row>
    <row r="7" spans="1:12" x14ac:dyDescent="0.25">
      <c r="A7" s="4" t="s">
        <v>29</v>
      </c>
      <c r="B7" s="4" t="s">
        <v>37</v>
      </c>
      <c r="C7" s="4" t="s">
        <v>38</v>
      </c>
      <c r="D7" s="4" t="s">
        <v>31</v>
      </c>
      <c r="E7" s="4" t="s">
        <v>31</v>
      </c>
      <c r="F7" s="4" t="s">
        <v>31</v>
      </c>
      <c r="G7" s="4" t="s">
        <v>31</v>
      </c>
      <c r="H7" s="4" t="s">
        <v>31</v>
      </c>
      <c r="I7" s="4" t="s">
        <v>31</v>
      </c>
      <c r="J7" s="4" t="s">
        <v>31</v>
      </c>
      <c r="K7" s="4" t="s">
        <v>31</v>
      </c>
      <c r="L7" s="4" t="s">
        <v>31</v>
      </c>
    </row>
    <row r="8" spans="1:12" x14ac:dyDescent="0.25">
      <c r="A8" s="4" t="s">
        <v>29</v>
      </c>
      <c r="B8" s="4" t="s">
        <v>39</v>
      </c>
      <c r="C8" s="4" t="s">
        <v>40</v>
      </c>
      <c r="D8" s="4" t="s">
        <v>31</v>
      </c>
      <c r="E8" s="4" t="s">
        <v>31</v>
      </c>
      <c r="F8" s="4" t="s">
        <v>31</v>
      </c>
      <c r="G8" s="4" t="s">
        <v>31</v>
      </c>
      <c r="H8" s="4" t="s">
        <v>31</v>
      </c>
      <c r="I8" s="4" t="s">
        <v>31</v>
      </c>
      <c r="J8" s="4" t="s">
        <v>31</v>
      </c>
      <c r="K8" s="4" t="s">
        <v>31</v>
      </c>
      <c r="L8" s="4" t="s">
        <v>31</v>
      </c>
    </row>
    <row r="9" spans="1:12" x14ac:dyDescent="0.25">
      <c r="A9" s="4" t="s">
        <v>29</v>
      </c>
      <c r="B9" s="4" t="s">
        <v>41</v>
      </c>
      <c r="C9" s="4" t="s">
        <v>42</v>
      </c>
      <c r="D9" s="4" t="s">
        <v>31</v>
      </c>
      <c r="E9" s="4" t="s">
        <v>31</v>
      </c>
      <c r="F9" s="4" t="s">
        <v>31</v>
      </c>
      <c r="G9" s="4" t="s">
        <v>31</v>
      </c>
      <c r="H9" s="4" t="s">
        <v>31</v>
      </c>
      <c r="I9" s="4" t="s">
        <v>31</v>
      </c>
      <c r="J9" s="4" t="s">
        <v>31</v>
      </c>
      <c r="K9" s="4" t="s">
        <v>31</v>
      </c>
      <c r="L9" s="4" t="s">
        <v>31</v>
      </c>
    </row>
    <row r="10" spans="1:12" x14ac:dyDescent="0.25">
      <c r="A10" s="4" t="s">
        <v>29</v>
      </c>
      <c r="B10" s="4" t="s">
        <v>43</v>
      </c>
      <c r="C10" s="4" t="s">
        <v>44</v>
      </c>
      <c r="D10" s="4" t="s">
        <v>31</v>
      </c>
      <c r="E10" s="4" t="s">
        <v>31</v>
      </c>
      <c r="F10" s="4" t="s">
        <v>31</v>
      </c>
      <c r="G10" s="4" t="s">
        <v>31</v>
      </c>
      <c r="H10" s="4" t="s">
        <v>31</v>
      </c>
      <c r="I10" s="4" t="s">
        <v>31</v>
      </c>
      <c r="J10" s="4" t="s">
        <v>31</v>
      </c>
      <c r="K10" s="4" t="s">
        <v>31</v>
      </c>
      <c r="L10" s="4" t="s">
        <v>31</v>
      </c>
    </row>
    <row r="11" spans="1:12" x14ac:dyDescent="0.25">
      <c r="A11" s="4" t="s">
        <v>45</v>
      </c>
      <c r="B11" s="4" t="s">
        <v>20</v>
      </c>
      <c r="C11" s="4" t="s">
        <v>46</v>
      </c>
      <c r="D11" s="4" t="s">
        <v>31</v>
      </c>
      <c r="E11" s="4" t="s">
        <v>31</v>
      </c>
      <c r="F11" s="4" t="s">
        <v>31</v>
      </c>
      <c r="G11" s="4" t="s">
        <v>31</v>
      </c>
      <c r="H11" s="4" t="s">
        <v>31</v>
      </c>
      <c r="I11" s="4" t="s">
        <v>31</v>
      </c>
      <c r="J11" s="4" t="s">
        <v>31</v>
      </c>
      <c r="K11" s="4" t="s">
        <v>31</v>
      </c>
      <c r="L11" s="4" t="s">
        <v>31</v>
      </c>
    </row>
    <row r="12" spans="1:12" x14ac:dyDescent="0.25">
      <c r="A12" s="4" t="s">
        <v>45</v>
      </c>
      <c r="B12" s="4" t="s">
        <v>32</v>
      </c>
      <c r="C12" s="4" t="s">
        <v>47</v>
      </c>
      <c r="D12" s="4" t="s">
        <v>31</v>
      </c>
      <c r="E12" s="4" t="s">
        <v>31</v>
      </c>
      <c r="F12" s="4" t="s">
        <v>31</v>
      </c>
      <c r="G12" s="4" t="s">
        <v>31</v>
      </c>
      <c r="H12" s="4" t="s">
        <v>31</v>
      </c>
      <c r="I12" s="4" t="s">
        <v>31</v>
      </c>
      <c r="J12" s="4" t="s">
        <v>31</v>
      </c>
      <c r="K12" s="4" t="s">
        <v>31</v>
      </c>
      <c r="L12" s="4" t="s">
        <v>31</v>
      </c>
    </row>
    <row r="13" spans="1:12" x14ac:dyDescent="0.25">
      <c r="A13" s="4" t="s">
        <v>45</v>
      </c>
      <c r="B13" s="4" t="s">
        <v>23</v>
      </c>
      <c r="C13" s="4" t="s">
        <v>48</v>
      </c>
      <c r="D13" s="4" t="s">
        <v>31</v>
      </c>
      <c r="E13" s="4" t="s">
        <v>31</v>
      </c>
      <c r="F13" s="4" t="s">
        <v>31</v>
      </c>
      <c r="G13" s="4" t="s">
        <v>31</v>
      </c>
      <c r="H13" s="4" t="s">
        <v>31</v>
      </c>
      <c r="I13" s="4" t="s">
        <v>31</v>
      </c>
      <c r="J13" s="4" t="s">
        <v>31</v>
      </c>
      <c r="K13" s="4" t="s">
        <v>31</v>
      </c>
      <c r="L13" s="4" t="s">
        <v>31</v>
      </c>
    </row>
    <row r="14" spans="1:12" x14ac:dyDescent="0.25">
      <c r="A14" s="4" t="s">
        <v>45</v>
      </c>
      <c r="B14" s="4" t="s">
        <v>35</v>
      </c>
      <c r="C14" s="4" t="s">
        <v>49</v>
      </c>
      <c r="D14" s="4" t="s">
        <v>31</v>
      </c>
      <c r="E14" s="4" t="s">
        <v>31</v>
      </c>
      <c r="F14" s="4" t="s">
        <v>31</v>
      </c>
      <c r="G14" s="4" t="s">
        <v>31</v>
      </c>
      <c r="H14" s="4" t="s">
        <v>31</v>
      </c>
      <c r="I14" s="4" t="s">
        <v>31</v>
      </c>
      <c r="J14" s="4" t="s">
        <v>31</v>
      </c>
      <c r="K14" s="4" t="s">
        <v>31</v>
      </c>
      <c r="L14" s="4" t="s">
        <v>31</v>
      </c>
    </row>
    <row r="15" spans="1:12" x14ac:dyDescent="0.25">
      <c r="A15" s="4" t="s">
        <v>45</v>
      </c>
      <c r="B15" s="4" t="s">
        <v>37</v>
      </c>
      <c r="C15" s="4" t="s">
        <v>50</v>
      </c>
      <c r="D15" s="4" t="s">
        <v>31</v>
      </c>
      <c r="E15" s="4" t="s">
        <v>31</v>
      </c>
      <c r="F15" s="4" t="s">
        <v>31</v>
      </c>
      <c r="G15" s="4" t="s">
        <v>31</v>
      </c>
      <c r="H15" s="4" t="s">
        <v>31</v>
      </c>
      <c r="I15" s="4" t="s">
        <v>31</v>
      </c>
      <c r="J15" s="4" t="s">
        <v>31</v>
      </c>
      <c r="K15" s="4" t="s">
        <v>31</v>
      </c>
      <c r="L15" s="4" t="s">
        <v>31</v>
      </c>
    </row>
    <row r="16" spans="1:12" x14ac:dyDescent="0.25">
      <c r="A16" s="4" t="s">
        <v>45</v>
      </c>
      <c r="B16" s="4" t="s">
        <v>39</v>
      </c>
      <c r="C16" s="4" t="s">
        <v>51</v>
      </c>
      <c r="D16" s="4" t="s">
        <v>31</v>
      </c>
      <c r="E16" s="4" t="s">
        <v>31</v>
      </c>
      <c r="F16" s="4" t="s">
        <v>31</v>
      </c>
      <c r="G16" s="4" t="s">
        <v>31</v>
      </c>
      <c r="H16" s="4" t="s">
        <v>31</v>
      </c>
      <c r="I16" s="4" t="s">
        <v>31</v>
      </c>
      <c r="J16" s="4" t="s">
        <v>31</v>
      </c>
      <c r="K16" s="4" t="s">
        <v>31</v>
      </c>
      <c r="L16" s="4" t="s">
        <v>31</v>
      </c>
    </row>
    <row r="17" spans="1:12" x14ac:dyDescent="0.25">
      <c r="A17" s="4" t="s">
        <v>45</v>
      </c>
      <c r="B17" s="4" t="s">
        <v>41</v>
      </c>
      <c r="C17" s="4" t="s">
        <v>52</v>
      </c>
      <c r="D17" s="4" t="s">
        <v>31</v>
      </c>
      <c r="E17" s="4" t="s">
        <v>31</v>
      </c>
      <c r="F17" s="4" t="s">
        <v>31</v>
      </c>
      <c r="G17" s="4" t="s">
        <v>31</v>
      </c>
      <c r="H17" s="4" t="s">
        <v>31</v>
      </c>
      <c r="I17" s="4" t="s">
        <v>31</v>
      </c>
      <c r="J17" s="4" t="s">
        <v>31</v>
      </c>
      <c r="K17" s="4" t="s">
        <v>31</v>
      </c>
      <c r="L17" s="4" t="s">
        <v>31</v>
      </c>
    </row>
    <row r="18" spans="1:12" x14ac:dyDescent="0.25">
      <c r="A18" s="4" t="s">
        <v>45</v>
      </c>
      <c r="B18" s="4" t="s">
        <v>43</v>
      </c>
      <c r="C18" s="4" t="s">
        <v>53</v>
      </c>
      <c r="D18" s="4" t="s">
        <v>31</v>
      </c>
      <c r="E18" s="4" t="s">
        <v>31</v>
      </c>
      <c r="F18" s="4" t="s">
        <v>31</v>
      </c>
      <c r="G18" s="4" t="s">
        <v>31</v>
      </c>
      <c r="H18" s="4" t="s">
        <v>31</v>
      </c>
      <c r="I18" s="4" t="s">
        <v>31</v>
      </c>
      <c r="J18" s="4" t="s">
        <v>31</v>
      </c>
      <c r="K18" s="4" t="s">
        <v>31</v>
      </c>
      <c r="L18" s="4" t="s">
        <v>31</v>
      </c>
    </row>
    <row r="19" spans="1:12" ht="26.25" x14ac:dyDescent="0.25">
      <c r="A19" s="5"/>
      <c r="B19" s="5"/>
      <c r="C19" s="5" t="s">
        <v>27</v>
      </c>
      <c r="D19" s="5" t="s">
        <v>1</v>
      </c>
      <c r="E19" s="5" t="s">
        <v>2</v>
      </c>
      <c r="F19" s="5" t="s">
        <v>3</v>
      </c>
      <c r="G19" s="5" t="s">
        <v>4</v>
      </c>
      <c r="H19" s="5" t="s">
        <v>5</v>
      </c>
      <c r="I19" s="5" t="s">
        <v>6</v>
      </c>
      <c r="J19" s="5" t="s">
        <v>7</v>
      </c>
      <c r="K19" s="5" t="s">
        <v>8</v>
      </c>
      <c r="L19" s="5" t="s">
        <v>9</v>
      </c>
    </row>
    <row r="20" spans="1:12" x14ac:dyDescent="0.25">
      <c r="A20" s="5"/>
      <c r="B20" s="5"/>
      <c r="C20" s="5" t="s">
        <v>28</v>
      </c>
      <c r="D20" s="5" t="s">
        <v>18</v>
      </c>
      <c r="E20" s="5" t="s">
        <v>18</v>
      </c>
      <c r="F20" s="5" t="s">
        <v>18</v>
      </c>
      <c r="G20" s="5" t="s">
        <v>18</v>
      </c>
      <c r="H20" s="5" t="s">
        <v>18</v>
      </c>
      <c r="I20" s="5" t="s">
        <v>18</v>
      </c>
      <c r="J20" s="5" t="s">
        <v>18</v>
      </c>
      <c r="K20" s="5" t="s">
        <v>18</v>
      </c>
      <c r="L20" s="5" t="s">
        <v>18</v>
      </c>
    </row>
    <row r="21" spans="1:12" x14ac:dyDescent="0.25">
      <c r="A21" s="5" t="s">
        <v>54</v>
      </c>
      <c r="B21" s="5" t="s">
        <v>20</v>
      </c>
      <c r="C21" s="5" t="s">
        <v>55</v>
      </c>
      <c r="D21" s="5" t="s">
        <v>31</v>
      </c>
      <c r="E21" s="5" t="s">
        <v>31</v>
      </c>
      <c r="F21" s="5" t="s">
        <v>31</v>
      </c>
      <c r="G21" s="5" t="s">
        <v>31</v>
      </c>
      <c r="H21" s="5" t="s">
        <v>31</v>
      </c>
      <c r="I21" s="5" t="s">
        <v>31</v>
      </c>
      <c r="J21" s="5" t="s">
        <v>31</v>
      </c>
      <c r="K21" s="5" t="s">
        <v>31</v>
      </c>
      <c r="L21" s="5" t="s">
        <v>31</v>
      </c>
    </row>
    <row r="22" spans="1:12" x14ac:dyDescent="0.25">
      <c r="A22" s="5" t="s">
        <v>54</v>
      </c>
      <c r="B22" s="5" t="s">
        <v>32</v>
      </c>
      <c r="C22" s="5" t="s">
        <v>56</v>
      </c>
      <c r="D22" s="5" t="s">
        <v>31</v>
      </c>
      <c r="E22" s="5" t="s">
        <v>31</v>
      </c>
      <c r="F22" s="5" t="s">
        <v>31</v>
      </c>
      <c r="G22" s="5" t="s">
        <v>31</v>
      </c>
      <c r="H22" s="5" t="s">
        <v>31</v>
      </c>
      <c r="I22" s="5" t="s">
        <v>31</v>
      </c>
      <c r="J22" s="5" t="s">
        <v>31</v>
      </c>
      <c r="K22" s="5" t="s">
        <v>31</v>
      </c>
      <c r="L22" s="5" t="s">
        <v>31</v>
      </c>
    </row>
    <row r="23" spans="1:12" x14ac:dyDescent="0.25">
      <c r="A23" s="5" t="s">
        <v>54</v>
      </c>
      <c r="B23" s="5" t="s">
        <v>23</v>
      </c>
      <c r="C23" s="5" t="s">
        <v>40</v>
      </c>
      <c r="D23" s="5" t="s">
        <v>31</v>
      </c>
      <c r="E23" s="5" t="s">
        <v>31</v>
      </c>
      <c r="F23" s="5" t="s">
        <v>31</v>
      </c>
      <c r="G23" s="5" t="s">
        <v>31</v>
      </c>
      <c r="H23" s="5" t="s">
        <v>31</v>
      </c>
      <c r="I23" s="5" t="s">
        <v>31</v>
      </c>
      <c r="J23" s="5" t="s">
        <v>31</v>
      </c>
      <c r="K23" s="5" t="s">
        <v>31</v>
      </c>
      <c r="L23" s="5" t="s">
        <v>31</v>
      </c>
    </row>
    <row r="24" spans="1:12" x14ac:dyDescent="0.25">
      <c r="A24" s="5" t="s">
        <v>54</v>
      </c>
      <c r="B24" s="5" t="s">
        <v>35</v>
      </c>
      <c r="C24" s="5" t="s">
        <v>57</v>
      </c>
      <c r="D24" s="5" t="s">
        <v>31</v>
      </c>
      <c r="E24" s="5" t="s">
        <v>31</v>
      </c>
      <c r="F24" s="5" t="s">
        <v>31</v>
      </c>
      <c r="G24" s="5" t="s">
        <v>31</v>
      </c>
      <c r="H24" s="5" t="s">
        <v>31</v>
      </c>
      <c r="I24" s="5" t="s">
        <v>31</v>
      </c>
      <c r="J24" s="5" t="s">
        <v>31</v>
      </c>
      <c r="K24" s="5" t="s">
        <v>31</v>
      </c>
      <c r="L24" s="5" t="s">
        <v>31</v>
      </c>
    </row>
    <row r="25" spans="1:12" x14ac:dyDescent="0.25">
      <c r="A25" s="5" t="s">
        <v>54</v>
      </c>
      <c r="B25" s="5" t="s">
        <v>37</v>
      </c>
      <c r="C25" s="5" t="s">
        <v>58</v>
      </c>
      <c r="D25" s="5" t="s">
        <v>31</v>
      </c>
      <c r="E25" s="5" t="s">
        <v>31</v>
      </c>
      <c r="F25" s="5" t="s">
        <v>31</v>
      </c>
      <c r="G25" s="5" t="s">
        <v>31</v>
      </c>
      <c r="H25" s="5" t="s">
        <v>31</v>
      </c>
      <c r="I25" s="5" t="s">
        <v>31</v>
      </c>
      <c r="J25" s="5" t="s">
        <v>31</v>
      </c>
      <c r="K25" s="5" t="s">
        <v>31</v>
      </c>
      <c r="L25" s="5" t="s">
        <v>31</v>
      </c>
    </row>
    <row r="26" spans="1:12" x14ac:dyDescent="0.25">
      <c r="A26" s="5" t="s">
        <v>54</v>
      </c>
      <c r="B26" s="5" t="s">
        <v>39</v>
      </c>
      <c r="C26" s="5" t="s">
        <v>59</v>
      </c>
      <c r="D26" s="5" t="s">
        <v>31</v>
      </c>
      <c r="E26" s="5" t="s">
        <v>31</v>
      </c>
      <c r="F26" s="5" t="s">
        <v>31</v>
      </c>
      <c r="G26" s="5" t="s">
        <v>31</v>
      </c>
      <c r="H26" s="5" t="s">
        <v>31</v>
      </c>
      <c r="I26" s="5" t="s">
        <v>31</v>
      </c>
      <c r="J26" s="5" t="s">
        <v>31</v>
      </c>
      <c r="K26" s="5" t="s">
        <v>31</v>
      </c>
      <c r="L26" s="5" t="s">
        <v>31</v>
      </c>
    </row>
    <row r="27" spans="1:12" x14ac:dyDescent="0.25">
      <c r="A27" s="5" t="s">
        <v>54</v>
      </c>
      <c r="B27" s="5" t="s">
        <v>41</v>
      </c>
      <c r="C27" s="5" t="s">
        <v>60</v>
      </c>
      <c r="D27" s="5" t="s">
        <v>31</v>
      </c>
      <c r="E27" s="5" t="s">
        <v>31</v>
      </c>
      <c r="F27" s="5" t="s">
        <v>31</v>
      </c>
      <c r="G27" s="5" t="s">
        <v>31</v>
      </c>
      <c r="H27" s="5" t="s">
        <v>31</v>
      </c>
      <c r="I27" s="5" t="s">
        <v>31</v>
      </c>
      <c r="J27" s="5" t="s">
        <v>31</v>
      </c>
      <c r="K27" s="5" t="s">
        <v>31</v>
      </c>
      <c r="L27" s="5" t="s">
        <v>31</v>
      </c>
    </row>
    <row r="28" spans="1:12" x14ac:dyDescent="0.25">
      <c r="A28" s="5" t="s">
        <v>54</v>
      </c>
      <c r="B28" s="5" t="s">
        <v>61</v>
      </c>
      <c r="C28" s="5" t="s">
        <v>60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  <c r="J28" s="3">
        <v>23</v>
      </c>
      <c r="K28" s="5" t="s">
        <v>31</v>
      </c>
      <c r="L28" s="5" t="s">
        <v>31</v>
      </c>
    </row>
    <row r="29" spans="1:12" x14ac:dyDescent="0.25">
      <c r="A29" s="5" t="s">
        <v>54</v>
      </c>
      <c r="B29" s="5" t="s">
        <v>43</v>
      </c>
      <c r="C29" s="5" t="s">
        <v>62</v>
      </c>
      <c r="D29" s="5" t="s">
        <v>31</v>
      </c>
      <c r="E29" s="5" t="s">
        <v>31</v>
      </c>
      <c r="F29" s="5" t="s">
        <v>31</v>
      </c>
      <c r="G29" s="5" t="s">
        <v>31</v>
      </c>
      <c r="H29" s="5" t="s">
        <v>31</v>
      </c>
      <c r="I29" s="5" t="s">
        <v>31</v>
      </c>
      <c r="J29" s="3">
        <v>21</v>
      </c>
      <c r="K29" s="5" t="s">
        <v>31</v>
      </c>
      <c r="L29" s="5" t="s">
        <v>31</v>
      </c>
    </row>
    <row r="30" spans="1:12" x14ac:dyDescent="0.25">
      <c r="A30" s="5" t="s">
        <v>63</v>
      </c>
      <c r="B30" s="5" t="s">
        <v>20</v>
      </c>
      <c r="C30" s="5" t="s">
        <v>64</v>
      </c>
      <c r="D30" s="5" t="s">
        <v>31</v>
      </c>
      <c r="E30" s="5" t="s">
        <v>31</v>
      </c>
      <c r="F30" s="5" t="s">
        <v>31</v>
      </c>
      <c r="G30" s="5" t="s">
        <v>31</v>
      </c>
      <c r="H30" s="5" t="s">
        <v>31</v>
      </c>
      <c r="I30" s="5" t="s">
        <v>31</v>
      </c>
      <c r="J30" s="3">
        <v>70</v>
      </c>
      <c r="K30" s="5" t="s">
        <v>31</v>
      </c>
      <c r="L30" s="5" t="s">
        <v>31</v>
      </c>
    </row>
    <row r="31" spans="1:12" x14ac:dyDescent="0.25">
      <c r="A31" s="5" t="s">
        <v>63</v>
      </c>
      <c r="B31" s="5" t="s">
        <v>32</v>
      </c>
      <c r="C31" s="5" t="s">
        <v>65</v>
      </c>
      <c r="D31" s="5" t="s">
        <v>31</v>
      </c>
      <c r="E31" s="5" t="s">
        <v>31</v>
      </c>
      <c r="F31" s="5" t="s">
        <v>31</v>
      </c>
      <c r="G31" s="5" t="s">
        <v>31</v>
      </c>
      <c r="H31" s="5" t="s">
        <v>31</v>
      </c>
      <c r="I31" s="5" t="s">
        <v>31</v>
      </c>
      <c r="J31" s="5" t="s">
        <v>31</v>
      </c>
      <c r="K31" s="5" t="s">
        <v>31</v>
      </c>
      <c r="L31" s="5" t="s">
        <v>31</v>
      </c>
    </row>
    <row r="32" spans="1:12" x14ac:dyDescent="0.25">
      <c r="A32" s="5" t="s">
        <v>63</v>
      </c>
      <c r="B32" s="5" t="s">
        <v>23</v>
      </c>
      <c r="C32" s="5" t="s">
        <v>66</v>
      </c>
      <c r="D32" s="5" t="s">
        <v>31</v>
      </c>
      <c r="E32" s="5" t="s">
        <v>31</v>
      </c>
      <c r="F32" s="5" t="s">
        <v>31</v>
      </c>
      <c r="G32" s="5" t="s">
        <v>31</v>
      </c>
      <c r="H32" s="5" t="s">
        <v>31</v>
      </c>
      <c r="I32" s="5" t="s">
        <v>31</v>
      </c>
      <c r="J32" s="5" t="s">
        <v>31</v>
      </c>
      <c r="K32" s="5" t="s">
        <v>31</v>
      </c>
      <c r="L32" s="5" t="s">
        <v>31</v>
      </c>
    </row>
    <row r="33" spans="1:12" x14ac:dyDescent="0.25">
      <c r="A33" s="5" t="s">
        <v>63</v>
      </c>
      <c r="B33" s="5" t="s">
        <v>35</v>
      </c>
      <c r="C33" s="5" t="s">
        <v>67</v>
      </c>
      <c r="D33" s="5" t="s">
        <v>31</v>
      </c>
      <c r="E33" s="5" t="s">
        <v>31</v>
      </c>
      <c r="F33" s="5" t="s">
        <v>31</v>
      </c>
      <c r="G33" s="5" t="s">
        <v>31</v>
      </c>
      <c r="H33" s="5" t="s">
        <v>31</v>
      </c>
      <c r="I33" s="5" t="s">
        <v>31</v>
      </c>
      <c r="J33" s="5" t="s">
        <v>31</v>
      </c>
      <c r="K33" s="5" t="s">
        <v>31</v>
      </c>
      <c r="L33" s="5" t="s">
        <v>31</v>
      </c>
    </row>
    <row r="34" spans="1:12" x14ac:dyDescent="0.25">
      <c r="A34" s="5" t="s">
        <v>63</v>
      </c>
      <c r="B34" s="5" t="s">
        <v>37</v>
      </c>
      <c r="C34" s="5" t="s">
        <v>68</v>
      </c>
      <c r="D34" s="5" t="s">
        <v>31</v>
      </c>
      <c r="E34" s="5" t="s">
        <v>31</v>
      </c>
      <c r="F34" s="5" t="s">
        <v>31</v>
      </c>
      <c r="G34" s="5" t="s">
        <v>31</v>
      </c>
      <c r="H34" s="5" t="s">
        <v>31</v>
      </c>
      <c r="I34" s="5" t="s">
        <v>31</v>
      </c>
      <c r="J34" s="5" t="s">
        <v>31</v>
      </c>
      <c r="K34" s="5" t="s">
        <v>31</v>
      </c>
      <c r="L34" s="5" t="s">
        <v>31</v>
      </c>
    </row>
    <row r="35" spans="1:12" x14ac:dyDescent="0.25">
      <c r="A35" s="5" t="s">
        <v>63</v>
      </c>
      <c r="B35" s="5" t="s">
        <v>39</v>
      </c>
      <c r="C35" s="5" t="s">
        <v>49</v>
      </c>
      <c r="D35" s="5" t="s">
        <v>31</v>
      </c>
      <c r="E35" s="5" t="s">
        <v>31</v>
      </c>
      <c r="F35" s="5" t="s">
        <v>31</v>
      </c>
      <c r="G35" s="5" t="s">
        <v>31</v>
      </c>
      <c r="H35" s="5" t="s">
        <v>31</v>
      </c>
      <c r="I35" s="3">
        <v>17</v>
      </c>
      <c r="J35" s="5" t="s">
        <v>31</v>
      </c>
      <c r="K35" s="5" t="s">
        <v>31</v>
      </c>
      <c r="L35" s="5" t="s">
        <v>31</v>
      </c>
    </row>
    <row r="36" spans="1:12" x14ac:dyDescent="0.25">
      <c r="A36" s="5" t="s">
        <v>63</v>
      </c>
      <c r="B36" s="5" t="s">
        <v>69</v>
      </c>
      <c r="C36" s="5" t="s">
        <v>70</v>
      </c>
      <c r="D36" s="5" t="s">
        <v>31</v>
      </c>
      <c r="E36" s="5" t="s">
        <v>31</v>
      </c>
      <c r="F36" s="5" t="s">
        <v>31</v>
      </c>
      <c r="G36" s="5" t="s">
        <v>31</v>
      </c>
      <c r="H36" s="5" t="s">
        <v>31</v>
      </c>
      <c r="I36" s="3">
        <v>14</v>
      </c>
      <c r="J36" s="5" t="s">
        <v>31</v>
      </c>
      <c r="K36" s="5" t="s">
        <v>31</v>
      </c>
      <c r="L36" s="5" t="s">
        <v>31</v>
      </c>
    </row>
    <row r="37" spans="1:12" x14ac:dyDescent="0.25">
      <c r="A37" s="5" t="s">
        <v>63</v>
      </c>
      <c r="B37" s="5" t="s">
        <v>41</v>
      </c>
      <c r="C37" s="5" t="s">
        <v>71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  <c r="J37" s="5" t="s">
        <v>31</v>
      </c>
      <c r="K37" s="5" t="s">
        <v>31</v>
      </c>
      <c r="L37" s="5" t="s">
        <v>31</v>
      </c>
    </row>
    <row r="38" spans="1:12" x14ac:dyDescent="0.25">
      <c r="A38" s="5" t="s">
        <v>63</v>
      </c>
      <c r="B38" s="5" t="s">
        <v>43</v>
      </c>
      <c r="C38" s="5" t="s">
        <v>36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  <c r="J38" s="5" t="s">
        <v>31</v>
      </c>
      <c r="K38" s="5" t="s">
        <v>31</v>
      </c>
      <c r="L38" s="5" t="s">
        <v>31</v>
      </c>
    </row>
    <row r="39" spans="1:12" ht="26.25" x14ac:dyDescent="0.25">
      <c r="A39" s="6"/>
      <c r="B39" s="6"/>
      <c r="C39" s="6" t="s">
        <v>27</v>
      </c>
      <c r="D39" s="6" t="s">
        <v>1</v>
      </c>
      <c r="E39" s="6" t="s">
        <v>2</v>
      </c>
      <c r="F39" s="6" t="s">
        <v>3</v>
      </c>
      <c r="G39" s="6" t="s">
        <v>4</v>
      </c>
      <c r="H39" s="6" t="s">
        <v>5</v>
      </c>
      <c r="I39" s="6" t="s">
        <v>6</v>
      </c>
      <c r="J39" s="6" t="s">
        <v>7</v>
      </c>
      <c r="K39" s="6" t="s">
        <v>8</v>
      </c>
      <c r="L39" s="6" t="s">
        <v>9</v>
      </c>
    </row>
    <row r="40" spans="1:12" x14ac:dyDescent="0.25">
      <c r="A40" s="6"/>
      <c r="B40" s="6"/>
      <c r="C40" s="6" t="s">
        <v>28</v>
      </c>
      <c r="D40" s="6" t="s">
        <v>18</v>
      </c>
      <c r="E40" s="6" t="s">
        <v>18</v>
      </c>
      <c r="F40" s="6" t="s">
        <v>18</v>
      </c>
      <c r="G40" s="6" t="s">
        <v>18</v>
      </c>
      <c r="H40" s="6" t="s">
        <v>18</v>
      </c>
      <c r="I40" s="6" t="s">
        <v>18</v>
      </c>
      <c r="J40" s="6" t="s">
        <v>18</v>
      </c>
      <c r="K40" s="6" t="s">
        <v>18</v>
      </c>
      <c r="L40" s="6" t="s">
        <v>18</v>
      </c>
    </row>
    <row r="41" spans="1:12" x14ac:dyDescent="0.25">
      <c r="A41" s="6" t="s">
        <v>72</v>
      </c>
      <c r="B41" s="6" t="s">
        <v>20</v>
      </c>
      <c r="C41" s="6" t="s">
        <v>73</v>
      </c>
      <c r="D41" s="6" t="s">
        <v>31</v>
      </c>
      <c r="E41" s="6" t="s">
        <v>31</v>
      </c>
      <c r="F41" s="6" t="s">
        <v>31</v>
      </c>
      <c r="G41" s="6" t="s">
        <v>31</v>
      </c>
      <c r="H41" s="6" t="s">
        <v>31</v>
      </c>
      <c r="I41" s="6" t="s">
        <v>31</v>
      </c>
      <c r="J41" s="6" t="s">
        <v>31</v>
      </c>
      <c r="K41" s="6" t="s">
        <v>31</v>
      </c>
      <c r="L41" s="6" t="s">
        <v>31</v>
      </c>
    </row>
    <row r="42" spans="1:12" x14ac:dyDescent="0.25">
      <c r="A42" s="6" t="s">
        <v>72</v>
      </c>
      <c r="B42" s="6" t="s">
        <v>32</v>
      </c>
      <c r="C42" s="6" t="s">
        <v>74</v>
      </c>
      <c r="D42" s="6" t="s">
        <v>31</v>
      </c>
      <c r="E42" s="6" t="s">
        <v>31</v>
      </c>
      <c r="F42" s="6" t="s">
        <v>31</v>
      </c>
      <c r="G42" s="6" t="s">
        <v>31</v>
      </c>
      <c r="H42" s="6" t="s">
        <v>31</v>
      </c>
      <c r="I42" s="6" t="s">
        <v>31</v>
      </c>
      <c r="J42" s="6" t="s">
        <v>31</v>
      </c>
      <c r="K42" s="6" t="s">
        <v>31</v>
      </c>
      <c r="L42" s="6" t="s">
        <v>31</v>
      </c>
    </row>
    <row r="43" spans="1:12" x14ac:dyDescent="0.25">
      <c r="A43" s="6" t="s">
        <v>72</v>
      </c>
      <c r="B43" s="6" t="s">
        <v>23</v>
      </c>
      <c r="C43" s="6" t="s">
        <v>75</v>
      </c>
      <c r="D43" s="6" t="s">
        <v>31</v>
      </c>
      <c r="E43" s="6" t="s">
        <v>31</v>
      </c>
      <c r="F43" s="6" t="s">
        <v>31</v>
      </c>
      <c r="G43" s="6" t="s">
        <v>31</v>
      </c>
      <c r="H43" s="6" t="s">
        <v>31</v>
      </c>
      <c r="I43" s="6" t="s">
        <v>31</v>
      </c>
      <c r="J43" s="6" t="s">
        <v>31</v>
      </c>
      <c r="K43" s="6" t="s">
        <v>31</v>
      </c>
      <c r="L43" s="6" t="s">
        <v>31</v>
      </c>
    </row>
    <row r="44" spans="1:12" x14ac:dyDescent="0.25">
      <c r="A44" s="6" t="s">
        <v>72</v>
      </c>
      <c r="B44" s="6" t="s">
        <v>35</v>
      </c>
      <c r="C44" s="6" t="s">
        <v>76</v>
      </c>
      <c r="D44" s="6" t="s">
        <v>31</v>
      </c>
      <c r="E44" s="6" t="s">
        <v>31</v>
      </c>
      <c r="F44" s="6" t="s">
        <v>31</v>
      </c>
      <c r="G44" s="6" t="s">
        <v>31</v>
      </c>
      <c r="H44" s="6" t="s">
        <v>31</v>
      </c>
      <c r="I44" s="6" t="s">
        <v>31</v>
      </c>
      <c r="J44" s="6" t="s">
        <v>31</v>
      </c>
      <c r="K44" s="6" t="s">
        <v>31</v>
      </c>
      <c r="L44" s="6" t="s">
        <v>31</v>
      </c>
    </row>
    <row r="45" spans="1:12" x14ac:dyDescent="0.25">
      <c r="A45" s="6" t="s">
        <v>72</v>
      </c>
      <c r="B45" s="6" t="s">
        <v>37</v>
      </c>
      <c r="C45" s="6" t="s">
        <v>76</v>
      </c>
      <c r="D45" s="6" t="s">
        <v>31</v>
      </c>
      <c r="E45" s="6" t="s">
        <v>31</v>
      </c>
      <c r="F45" s="6" t="s">
        <v>31</v>
      </c>
      <c r="G45" s="6" t="s">
        <v>31</v>
      </c>
      <c r="H45" s="6" t="s">
        <v>31</v>
      </c>
      <c r="I45" s="6" t="s">
        <v>31</v>
      </c>
      <c r="J45" s="6" t="s">
        <v>31</v>
      </c>
      <c r="K45" s="6" t="s">
        <v>31</v>
      </c>
      <c r="L45" s="6" t="s">
        <v>31</v>
      </c>
    </row>
    <row r="46" spans="1:12" x14ac:dyDescent="0.25">
      <c r="A46" s="6" t="s">
        <v>72</v>
      </c>
      <c r="B46" s="6" t="s">
        <v>39</v>
      </c>
      <c r="C46" s="6" t="s">
        <v>36</v>
      </c>
      <c r="D46" s="6" t="s">
        <v>31</v>
      </c>
      <c r="E46" s="6" t="s">
        <v>31</v>
      </c>
      <c r="F46" s="6" t="s">
        <v>31</v>
      </c>
      <c r="G46" s="6" t="s">
        <v>31</v>
      </c>
      <c r="H46" s="6" t="s">
        <v>31</v>
      </c>
      <c r="I46" s="6" t="s">
        <v>31</v>
      </c>
      <c r="J46" s="6" t="s">
        <v>31</v>
      </c>
      <c r="K46" s="6" t="s">
        <v>31</v>
      </c>
      <c r="L46" s="6" t="s">
        <v>31</v>
      </c>
    </row>
    <row r="47" spans="1:12" x14ac:dyDescent="0.25">
      <c r="A47" s="6" t="s">
        <v>72</v>
      </c>
      <c r="B47" s="6" t="s">
        <v>41</v>
      </c>
      <c r="C47" s="6" t="s">
        <v>77</v>
      </c>
      <c r="D47" s="6" t="s">
        <v>31</v>
      </c>
      <c r="E47" s="6" t="s">
        <v>31</v>
      </c>
      <c r="F47" s="6" t="s">
        <v>31</v>
      </c>
      <c r="G47" s="6" t="s">
        <v>31</v>
      </c>
      <c r="H47" s="6" t="s">
        <v>31</v>
      </c>
      <c r="I47" s="6" t="s">
        <v>31</v>
      </c>
      <c r="J47" s="6" t="s">
        <v>31</v>
      </c>
      <c r="K47" s="6" t="s">
        <v>31</v>
      </c>
      <c r="L47" s="6" t="s">
        <v>31</v>
      </c>
    </row>
    <row r="48" spans="1:12" x14ac:dyDescent="0.25">
      <c r="A48" s="6" t="s">
        <v>72</v>
      </c>
      <c r="B48" s="6" t="s">
        <v>43</v>
      </c>
      <c r="C48" s="6" t="s">
        <v>78</v>
      </c>
      <c r="D48" s="6" t="s">
        <v>31</v>
      </c>
      <c r="E48" s="6" t="s">
        <v>31</v>
      </c>
      <c r="F48" s="6" t="s">
        <v>31</v>
      </c>
      <c r="G48" s="6" t="s">
        <v>31</v>
      </c>
      <c r="H48" s="6" t="s">
        <v>31</v>
      </c>
      <c r="I48" s="6" t="s">
        <v>31</v>
      </c>
      <c r="J48" s="6" t="s">
        <v>31</v>
      </c>
      <c r="K48" s="6" t="s">
        <v>31</v>
      </c>
      <c r="L48" s="6" t="s">
        <v>31</v>
      </c>
    </row>
    <row r="49" spans="1:12" ht="26.25" x14ac:dyDescent="0.25">
      <c r="A49" s="7"/>
      <c r="B49" s="7"/>
      <c r="C49" s="7" t="s">
        <v>27</v>
      </c>
      <c r="D49" s="7" t="s">
        <v>1</v>
      </c>
      <c r="E49" s="7" t="s">
        <v>2</v>
      </c>
      <c r="F49" s="7" t="s">
        <v>3</v>
      </c>
      <c r="G49" s="7" t="s">
        <v>4</v>
      </c>
      <c r="H49" s="7" t="s">
        <v>5</v>
      </c>
      <c r="I49" s="7" t="s">
        <v>6</v>
      </c>
      <c r="J49" s="7" t="s">
        <v>7</v>
      </c>
      <c r="K49" s="7" t="s">
        <v>8</v>
      </c>
      <c r="L49" s="7" t="s">
        <v>9</v>
      </c>
    </row>
    <row r="50" spans="1:12" x14ac:dyDescent="0.25">
      <c r="A50" s="7"/>
      <c r="B50" s="7"/>
      <c r="C50" s="7" t="s">
        <v>28</v>
      </c>
      <c r="D50" s="7" t="s">
        <v>18</v>
      </c>
      <c r="E50" s="7" t="s">
        <v>18</v>
      </c>
      <c r="F50" s="7" t="s">
        <v>18</v>
      </c>
      <c r="G50" s="7" t="s">
        <v>18</v>
      </c>
      <c r="H50" s="7" t="s">
        <v>18</v>
      </c>
      <c r="I50" s="7" t="s">
        <v>18</v>
      </c>
      <c r="J50" s="7" t="s">
        <v>18</v>
      </c>
      <c r="K50" s="7" t="s">
        <v>18</v>
      </c>
      <c r="L50" s="7" t="s">
        <v>18</v>
      </c>
    </row>
    <row r="51" spans="1:12" x14ac:dyDescent="0.25">
      <c r="A51" s="7" t="s">
        <v>91</v>
      </c>
      <c r="B51" s="7" t="s">
        <v>20</v>
      </c>
      <c r="C51" s="7" t="s">
        <v>40</v>
      </c>
      <c r="D51" s="7" t="s">
        <v>31</v>
      </c>
      <c r="E51" s="7" t="s">
        <v>31</v>
      </c>
      <c r="F51" s="7" t="s">
        <v>31</v>
      </c>
      <c r="G51" s="7" t="s">
        <v>31</v>
      </c>
      <c r="H51" s="7" t="s">
        <v>31</v>
      </c>
      <c r="I51" s="3">
        <v>23</v>
      </c>
      <c r="J51" s="3">
        <v>11000</v>
      </c>
      <c r="K51" s="3">
        <v>38</v>
      </c>
      <c r="L51" s="3">
        <v>13</v>
      </c>
    </row>
    <row r="52" spans="1:12" x14ac:dyDescent="0.25">
      <c r="A52" s="7" t="s">
        <v>91</v>
      </c>
      <c r="B52" s="7" t="s">
        <v>22</v>
      </c>
      <c r="C52" s="7" t="s">
        <v>58</v>
      </c>
      <c r="D52" s="7" t="s">
        <v>31</v>
      </c>
      <c r="E52" s="7" t="s">
        <v>31</v>
      </c>
      <c r="F52" s="7" t="s">
        <v>31</v>
      </c>
      <c r="G52" s="7" t="s">
        <v>31</v>
      </c>
      <c r="H52" s="7" t="s">
        <v>31</v>
      </c>
      <c r="I52" s="3">
        <v>15</v>
      </c>
      <c r="J52" s="3">
        <v>690</v>
      </c>
      <c r="K52" s="7" t="s">
        <v>31</v>
      </c>
      <c r="L52" s="7" t="s">
        <v>31</v>
      </c>
    </row>
    <row r="53" spans="1:12" x14ac:dyDescent="0.25">
      <c r="A53" s="7" t="s">
        <v>91</v>
      </c>
      <c r="B53" s="7" t="s">
        <v>23</v>
      </c>
      <c r="C53" s="7" t="s">
        <v>92</v>
      </c>
      <c r="D53" s="7" t="s">
        <v>31</v>
      </c>
      <c r="E53" s="7" t="s">
        <v>31</v>
      </c>
      <c r="F53" s="7" t="s">
        <v>31</v>
      </c>
      <c r="G53" s="7" t="s">
        <v>31</v>
      </c>
      <c r="H53" s="7" t="s">
        <v>31</v>
      </c>
      <c r="I53" s="3">
        <v>19</v>
      </c>
      <c r="J53" s="3">
        <v>700</v>
      </c>
      <c r="K53" s="7" t="s">
        <v>31</v>
      </c>
      <c r="L53" s="7" t="s">
        <v>31</v>
      </c>
    </row>
    <row r="54" spans="1:12" x14ac:dyDescent="0.25">
      <c r="A54" s="7" t="s">
        <v>91</v>
      </c>
      <c r="B54" s="7" t="s">
        <v>83</v>
      </c>
      <c r="C54" s="7" t="s">
        <v>93</v>
      </c>
      <c r="D54" s="7" t="s">
        <v>31</v>
      </c>
      <c r="E54" s="7" t="s">
        <v>31</v>
      </c>
      <c r="F54" s="7" t="s">
        <v>31</v>
      </c>
      <c r="G54" s="7" t="s">
        <v>31</v>
      </c>
      <c r="H54" s="7" t="s">
        <v>31</v>
      </c>
      <c r="I54" s="7" t="s">
        <v>31</v>
      </c>
      <c r="J54" s="3">
        <v>77</v>
      </c>
      <c r="K54" s="7" t="s">
        <v>31</v>
      </c>
      <c r="L54" s="7" t="s">
        <v>31</v>
      </c>
    </row>
    <row r="55" spans="1:12" x14ac:dyDescent="0.25">
      <c r="A55" s="7" t="s">
        <v>91</v>
      </c>
      <c r="B55" s="7" t="s">
        <v>37</v>
      </c>
      <c r="C55" s="7" t="s">
        <v>86</v>
      </c>
      <c r="D55" s="7" t="s">
        <v>31</v>
      </c>
      <c r="E55" s="7" t="s">
        <v>31</v>
      </c>
      <c r="F55" s="7" t="s">
        <v>31</v>
      </c>
      <c r="G55" s="7" t="s">
        <v>31</v>
      </c>
      <c r="H55" s="7" t="s">
        <v>31</v>
      </c>
      <c r="I55" s="7" t="s">
        <v>31</v>
      </c>
      <c r="J55" s="7" t="s">
        <v>31</v>
      </c>
      <c r="K55" s="7" t="s">
        <v>31</v>
      </c>
      <c r="L55" s="7" t="s">
        <v>31</v>
      </c>
    </row>
    <row r="56" spans="1:12" x14ac:dyDescent="0.25">
      <c r="A56" s="7" t="s">
        <v>91</v>
      </c>
      <c r="B56" s="7" t="s">
        <v>39</v>
      </c>
      <c r="C56" s="7" t="s">
        <v>94</v>
      </c>
      <c r="D56" s="7" t="s">
        <v>31</v>
      </c>
      <c r="E56" s="7" t="s">
        <v>31</v>
      </c>
      <c r="F56" s="7" t="s">
        <v>31</v>
      </c>
      <c r="G56" s="7" t="s">
        <v>31</v>
      </c>
      <c r="H56" s="7" t="s">
        <v>31</v>
      </c>
      <c r="I56" s="7" t="s">
        <v>31</v>
      </c>
      <c r="J56" s="7" t="s">
        <v>31</v>
      </c>
      <c r="K56" s="7" t="s">
        <v>31</v>
      </c>
      <c r="L56" s="7" t="s">
        <v>31</v>
      </c>
    </row>
    <row r="57" spans="1:12" x14ac:dyDescent="0.25">
      <c r="A57" s="7" t="s">
        <v>91</v>
      </c>
      <c r="B57" s="7" t="s">
        <v>69</v>
      </c>
      <c r="C57" s="7" t="s">
        <v>48</v>
      </c>
      <c r="D57" s="7" t="s">
        <v>31</v>
      </c>
      <c r="E57" s="7" t="s">
        <v>31</v>
      </c>
      <c r="F57" s="7" t="s">
        <v>31</v>
      </c>
      <c r="G57" s="7" t="s">
        <v>31</v>
      </c>
      <c r="H57" s="7" t="s">
        <v>31</v>
      </c>
      <c r="I57" s="7" t="s">
        <v>31</v>
      </c>
      <c r="J57" s="7" t="s">
        <v>31</v>
      </c>
      <c r="K57" s="7" t="s">
        <v>31</v>
      </c>
      <c r="L57" s="7" t="s">
        <v>31</v>
      </c>
    </row>
    <row r="58" spans="1:12" x14ac:dyDescent="0.25">
      <c r="A58" s="7" t="s">
        <v>91</v>
      </c>
      <c r="B58" s="7" t="s">
        <v>41</v>
      </c>
      <c r="C58" s="7" t="s">
        <v>66</v>
      </c>
      <c r="D58" s="7" t="s">
        <v>31</v>
      </c>
      <c r="E58" s="7" t="s">
        <v>31</v>
      </c>
      <c r="F58" s="7" t="s">
        <v>31</v>
      </c>
      <c r="G58" s="7" t="s">
        <v>31</v>
      </c>
      <c r="H58" s="7" t="s">
        <v>31</v>
      </c>
      <c r="I58" s="7" t="s">
        <v>31</v>
      </c>
      <c r="J58" s="7" t="s">
        <v>31</v>
      </c>
      <c r="K58" s="7" t="s">
        <v>31</v>
      </c>
      <c r="L58" s="7" t="s">
        <v>31</v>
      </c>
    </row>
    <row r="59" spans="1:12" x14ac:dyDescent="0.25">
      <c r="A59" s="7" t="s">
        <v>91</v>
      </c>
      <c r="B59" s="7" t="s">
        <v>88</v>
      </c>
      <c r="C59" s="7" t="s">
        <v>95</v>
      </c>
      <c r="D59" s="7" t="s">
        <v>31</v>
      </c>
      <c r="E59" s="7" t="s">
        <v>31</v>
      </c>
      <c r="F59" s="7" t="s">
        <v>31</v>
      </c>
      <c r="G59" s="7" t="s">
        <v>31</v>
      </c>
      <c r="H59" s="7" t="s">
        <v>31</v>
      </c>
      <c r="I59" s="7" t="s">
        <v>31</v>
      </c>
      <c r="J59" s="3">
        <v>25</v>
      </c>
      <c r="K59" s="7" t="s">
        <v>31</v>
      </c>
      <c r="L59" s="7" t="s">
        <v>31</v>
      </c>
    </row>
    <row r="60" spans="1:12" x14ac:dyDescent="0.25">
      <c r="A60" s="7" t="s">
        <v>91</v>
      </c>
      <c r="B60" s="7" t="s">
        <v>43</v>
      </c>
      <c r="C60" s="7" t="s">
        <v>96</v>
      </c>
      <c r="D60" s="7" t="s">
        <v>31</v>
      </c>
      <c r="E60" s="7" t="s">
        <v>31</v>
      </c>
      <c r="F60" s="7" t="s">
        <v>31</v>
      </c>
      <c r="G60" s="7" t="s">
        <v>31</v>
      </c>
      <c r="H60" s="7" t="s">
        <v>31</v>
      </c>
      <c r="I60" s="7" t="s">
        <v>31</v>
      </c>
      <c r="J60" s="3">
        <v>18</v>
      </c>
      <c r="K60" s="7" t="s">
        <v>31</v>
      </c>
      <c r="L60" s="7" t="s">
        <v>31</v>
      </c>
    </row>
    <row r="61" spans="1:12" ht="26.25" x14ac:dyDescent="0.25">
      <c r="A61" s="8"/>
      <c r="B61" s="8"/>
      <c r="C61" s="8" t="s">
        <v>27</v>
      </c>
      <c r="D61" s="8" t="s">
        <v>1</v>
      </c>
      <c r="E61" s="8" t="s">
        <v>2</v>
      </c>
      <c r="F61" s="8" t="s">
        <v>3</v>
      </c>
      <c r="G61" s="8" t="s">
        <v>4</v>
      </c>
      <c r="H61" s="8" t="s">
        <v>5</v>
      </c>
      <c r="I61" s="8" t="s">
        <v>6</v>
      </c>
      <c r="J61" s="8" t="s">
        <v>7</v>
      </c>
      <c r="K61" s="8" t="s">
        <v>8</v>
      </c>
      <c r="L61" s="8" t="s">
        <v>9</v>
      </c>
    </row>
    <row r="62" spans="1:12" x14ac:dyDescent="0.25">
      <c r="A62" s="8"/>
      <c r="B62" s="8"/>
      <c r="C62" s="8" t="s">
        <v>28</v>
      </c>
      <c r="D62" s="8" t="s">
        <v>18</v>
      </c>
      <c r="E62" s="8" t="s">
        <v>18</v>
      </c>
      <c r="F62" s="8" t="s">
        <v>18</v>
      </c>
      <c r="G62" s="8" t="s">
        <v>18</v>
      </c>
      <c r="H62" s="8" t="s">
        <v>18</v>
      </c>
      <c r="I62" s="8" t="s">
        <v>18</v>
      </c>
      <c r="J62" s="8" t="s">
        <v>18</v>
      </c>
      <c r="K62" s="8" t="s">
        <v>18</v>
      </c>
      <c r="L62" s="8" t="s">
        <v>18</v>
      </c>
    </row>
    <row r="63" spans="1:12" x14ac:dyDescent="0.25">
      <c r="A63" s="8" t="s">
        <v>97</v>
      </c>
      <c r="B63" s="8" t="s">
        <v>20</v>
      </c>
      <c r="C63" s="8" t="s">
        <v>98</v>
      </c>
      <c r="D63" s="8" t="s">
        <v>31</v>
      </c>
      <c r="E63" s="8" t="s">
        <v>31</v>
      </c>
      <c r="F63" s="8" t="s">
        <v>31</v>
      </c>
      <c r="G63" s="8" t="s">
        <v>31</v>
      </c>
      <c r="H63" s="8" t="s">
        <v>31</v>
      </c>
      <c r="I63" s="3">
        <v>27</v>
      </c>
      <c r="J63" s="3">
        <v>1300</v>
      </c>
      <c r="K63" s="8" t="s">
        <v>31</v>
      </c>
      <c r="L63" s="8" t="s">
        <v>31</v>
      </c>
    </row>
    <row r="64" spans="1:12" x14ac:dyDescent="0.25">
      <c r="A64" s="8" t="s">
        <v>97</v>
      </c>
      <c r="B64" s="8" t="s">
        <v>32</v>
      </c>
      <c r="C64" s="8" t="s">
        <v>53</v>
      </c>
      <c r="D64" s="8" t="s">
        <v>31</v>
      </c>
      <c r="E64" s="8" t="s">
        <v>31</v>
      </c>
      <c r="F64" s="8" t="s">
        <v>31</v>
      </c>
      <c r="G64" s="8" t="s">
        <v>31</v>
      </c>
      <c r="H64" s="8" t="s">
        <v>31</v>
      </c>
      <c r="I64" s="8" t="s">
        <v>31</v>
      </c>
      <c r="J64" s="3">
        <v>150</v>
      </c>
      <c r="K64" s="8" t="s">
        <v>31</v>
      </c>
      <c r="L64" s="8" t="s">
        <v>31</v>
      </c>
    </row>
    <row r="65" spans="1:12" x14ac:dyDescent="0.25">
      <c r="A65" s="8" t="s">
        <v>97</v>
      </c>
      <c r="B65" s="8" t="s">
        <v>23</v>
      </c>
      <c r="C65" s="8" t="s">
        <v>42</v>
      </c>
      <c r="D65" s="8" t="s">
        <v>31</v>
      </c>
      <c r="E65" s="8" t="s">
        <v>31</v>
      </c>
      <c r="F65" s="8" t="s">
        <v>31</v>
      </c>
      <c r="G65" s="8" t="s">
        <v>31</v>
      </c>
      <c r="H65" s="8" t="s">
        <v>31</v>
      </c>
      <c r="I65" s="8" t="s">
        <v>31</v>
      </c>
      <c r="J65" s="8" t="s">
        <v>31</v>
      </c>
      <c r="K65" s="8" t="s">
        <v>31</v>
      </c>
      <c r="L65" s="8" t="s">
        <v>31</v>
      </c>
    </row>
    <row r="66" spans="1:12" x14ac:dyDescent="0.25">
      <c r="A66" s="8" t="s">
        <v>97</v>
      </c>
      <c r="B66" s="8" t="s">
        <v>35</v>
      </c>
      <c r="C66" s="8" t="s">
        <v>92</v>
      </c>
      <c r="D66" s="8" t="s">
        <v>31</v>
      </c>
      <c r="E66" s="8" t="s">
        <v>31</v>
      </c>
      <c r="F66" s="8" t="s">
        <v>31</v>
      </c>
      <c r="G66" s="8" t="s">
        <v>31</v>
      </c>
      <c r="H66" s="8" t="s">
        <v>31</v>
      </c>
      <c r="I66" s="8" t="s">
        <v>31</v>
      </c>
      <c r="J66" s="8" t="s">
        <v>31</v>
      </c>
      <c r="K66" s="8" t="s">
        <v>31</v>
      </c>
      <c r="L66" s="8" t="s">
        <v>31</v>
      </c>
    </row>
    <row r="67" spans="1:12" x14ac:dyDescent="0.25">
      <c r="A67" s="8" t="s">
        <v>97</v>
      </c>
      <c r="B67" s="8" t="s">
        <v>37</v>
      </c>
      <c r="C67" s="8" t="s">
        <v>59</v>
      </c>
      <c r="D67" s="8" t="s">
        <v>31</v>
      </c>
      <c r="E67" s="8" t="s">
        <v>31</v>
      </c>
      <c r="F67" s="8" t="s">
        <v>31</v>
      </c>
      <c r="G67" s="8" t="s">
        <v>31</v>
      </c>
      <c r="H67" s="8" t="s">
        <v>31</v>
      </c>
      <c r="I67" s="8" t="s">
        <v>31</v>
      </c>
      <c r="J67" s="8" t="s">
        <v>31</v>
      </c>
      <c r="K67" s="8" t="s">
        <v>31</v>
      </c>
      <c r="L67" s="8" t="s">
        <v>31</v>
      </c>
    </row>
    <row r="68" spans="1:12" x14ac:dyDescent="0.25">
      <c r="A68" s="8" t="s">
        <v>97</v>
      </c>
      <c r="B68" s="8" t="s">
        <v>39</v>
      </c>
      <c r="C68" s="8" t="s">
        <v>99</v>
      </c>
      <c r="D68" s="8" t="s">
        <v>31</v>
      </c>
      <c r="E68" s="8" t="s">
        <v>31</v>
      </c>
      <c r="F68" s="8" t="s">
        <v>31</v>
      </c>
      <c r="G68" s="8" t="s">
        <v>31</v>
      </c>
      <c r="H68" s="8" t="s">
        <v>31</v>
      </c>
      <c r="I68" s="8" t="s">
        <v>31</v>
      </c>
      <c r="J68" s="8" t="s">
        <v>31</v>
      </c>
      <c r="K68" s="8" t="s">
        <v>31</v>
      </c>
      <c r="L68" s="8" t="s">
        <v>31</v>
      </c>
    </row>
    <row r="69" spans="1:12" x14ac:dyDescent="0.25">
      <c r="A69" s="8" t="s">
        <v>97</v>
      </c>
      <c r="B69" s="8" t="s">
        <v>69</v>
      </c>
      <c r="C69" s="8" t="s">
        <v>78</v>
      </c>
      <c r="D69" s="8" t="s">
        <v>31</v>
      </c>
      <c r="E69" s="8" t="s">
        <v>31</v>
      </c>
      <c r="F69" s="8" t="s">
        <v>31</v>
      </c>
      <c r="G69" s="8" t="s">
        <v>31</v>
      </c>
      <c r="H69" s="8" t="s">
        <v>31</v>
      </c>
      <c r="I69" s="8" t="s">
        <v>31</v>
      </c>
      <c r="J69" s="3">
        <v>18</v>
      </c>
      <c r="K69" s="8" t="s">
        <v>31</v>
      </c>
      <c r="L69" s="8" t="s">
        <v>31</v>
      </c>
    </row>
    <row r="70" spans="1:12" x14ac:dyDescent="0.25">
      <c r="A70" s="8" t="s">
        <v>97</v>
      </c>
      <c r="B70" s="8" t="s">
        <v>41</v>
      </c>
      <c r="C70" s="8" t="s">
        <v>100</v>
      </c>
      <c r="D70" s="8" t="s">
        <v>31</v>
      </c>
      <c r="E70" s="8" t="s">
        <v>31</v>
      </c>
      <c r="F70" s="8" t="s">
        <v>31</v>
      </c>
      <c r="G70" s="8" t="s">
        <v>31</v>
      </c>
      <c r="H70" s="8" t="s">
        <v>31</v>
      </c>
      <c r="I70" s="8" t="s">
        <v>31</v>
      </c>
      <c r="J70" s="8" t="s">
        <v>31</v>
      </c>
      <c r="K70" s="8" t="s">
        <v>31</v>
      </c>
      <c r="L70" s="8" t="s">
        <v>31</v>
      </c>
    </row>
    <row r="71" spans="1:12" x14ac:dyDescent="0.25">
      <c r="A71" s="8" t="s">
        <v>97</v>
      </c>
      <c r="B71" s="8" t="s">
        <v>43</v>
      </c>
      <c r="C71" s="8" t="s">
        <v>101</v>
      </c>
      <c r="D71" s="8" t="s">
        <v>31</v>
      </c>
      <c r="E71" s="8" t="s">
        <v>31</v>
      </c>
      <c r="F71" s="8" t="s">
        <v>31</v>
      </c>
      <c r="G71" s="8" t="s">
        <v>31</v>
      </c>
      <c r="H71" s="8" t="s">
        <v>31</v>
      </c>
      <c r="I71" s="8" t="s">
        <v>31</v>
      </c>
      <c r="J71" s="8" t="s">
        <v>31</v>
      </c>
      <c r="K71" s="8" t="s">
        <v>31</v>
      </c>
      <c r="L71" s="8" t="s">
        <v>31</v>
      </c>
    </row>
    <row r="72" spans="1:12" x14ac:dyDescent="0.25">
      <c r="A72" s="8" t="s">
        <v>102</v>
      </c>
      <c r="B72" s="8" t="s">
        <v>20</v>
      </c>
      <c r="C72" s="8" t="s">
        <v>103</v>
      </c>
      <c r="D72" s="8" t="s">
        <v>31</v>
      </c>
      <c r="E72" s="8" t="s">
        <v>31</v>
      </c>
      <c r="F72" s="8" t="s">
        <v>31</v>
      </c>
      <c r="G72" s="8" t="s">
        <v>31</v>
      </c>
      <c r="H72" s="8" t="s">
        <v>31</v>
      </c>
      <c r="I72" s="8" t="s">
        <v>31</v>
      </c>
      <c r="J72" s="3">
        <v>240</v>
      </c>
      <c r="K72" s="8" t="s">
        <v>31</v>
      </c>
      <c r="L72" s="8" t="s">
        <v>31</v>
      </c>
    </row>
    <row r="73" spans="1:12" x14ac:dyDescent="0.25">
      <c r="A73" s="8" t="s">
        <v>102</v>
      </c>
      <c r="B73" s="8" t="s">
        <v>32</v>
      </c>
      <c r="C73" s="8" t="s">
        <v>104</v>
      </c>
      <c r="D73" s="8" t="s">
        <v>31</v>
      </c>
      <c r="E73" s="8" t="s">
        <v>31</v>
      </c>
      <c r="F73" s="8" t="s">
        <v>31</v>
      </c>
      <c r="G73" s="8" t="s">
        <v>31</v>
      </c>
      <c r="H73" s="8" t="s">
        <v>31</v>
      </c>
      <c r="I73" s="8" t="s">
        <v>31</v>
      </c>
      <c r="J73" s="3">
        <v>14</v>
      </c>
      <c r="K73" s="8" t="s">
        <v>31</v>
      </c>
      <c r="L73" s="8" t="s">
        <v>31</v>
      </c>
    </row>
    <row r="74" spans="1:12" x14ac:dyDescent="0.25">
      <c r="A74" s="8" t="s">
        <v>102</v>
      </c>
      <c r="B74" s="8" t="s">
        <v>23</v>
      </c>
      <c r="C74" s="8" t="s">
        <v>105</v>
      </c>
      <c r="D74" s="8" t="s">
        <v>31</v>
      </c>
      <c r="E74" s="8" t="s">
        <v>31</v>
      </c>
      <c r="F74" s="8" t="s">
        <v>31</v>
      </c>
      <c r="G74" s="8" t="s">
        <v>31</v>
      </c>
      <c r="H74" s="8" t="s">
        <v>31</v>
      </c>
      <c r="I74" s="8" t="s">
        <v>31</v>
      </c>
      <c r="J74" s="8" t="s">
        <v>31</v>
      </c>
      <c r="K74" s="8" t="s">
        <v>31</v>
      </c>
      <c r="L74" s="8" t="s">
        <v>31</v>
      </c>
    </row>
    <row r="75" spans="1:12" x14ac:dyDescent="0.25">
      <c r="A75" s="8" t="s">
        <v>102</v>
      </c>
      <c r="B75" s="8" t="s">
        <v>35</v>
      </c>
      <c r="C75" s="8" t="s">
        <v>106</v>
      </c>
      <c r="D75" s="8" t="s">
        <v>31</v>
      </c>
      <c r="E75" s="8" t="s">
        <v>31</v>
      </c>
      <c r="F75" s="8" t="s">
        <v>31</v>
      </c>
      <c r="G75" s="8" t="s">
        <v>31</v>
      </c>
      <c r="H75" s="8" t="s">
        <v>31</v>
      </c>
      <c r="I75" s="8" t="s">
        <v>31</v>
      </c>
      <c r="J75" s="8" t="s">
        <v>31</v>
      </c>
      <c r="K75" s="8" t="s">
        <v>31</v>
      </c>
      <c r="L75" s="8" t="s">
        <v>31</v>
      </c>
    </row>
    <row r="76" spans="1:12" x14ac:dyDescent="0.25">
      <c r="A76" s="8" t="s">
        <v>102</v>
      </c>
      <c r="B76" s="8" t="s">
        <v>37</v>
      </c>
      <c r="C76" s="8" t="s">
        <v>33</v>
      </c>
      <c r="D76" s="8" t="s">
        <v>31</v>
      </c>
      <c r="E76" s="8" t="s">
        <v>31</v>
      </c>
      <c r="F76" s="8" t="s">
        <v>31</v>
      </c>
      <c r="G76" s="8" t="s">
        <v>31</v>
      </c>
      <c r="H76" s="8" t="s">
        <v>31</v>
      </c>
      <c r="I76" s="8" t="s">
        <v>31</v>
      </c>
      <c r="J76" s="8" t="s">
        <v>31</v>
      </c>
      <c r="K76" s="8" t="s">
        <v>31</v>
      </c>
      <c r="L76" s="8" t="s">
        <v>31</v>
      </c>
    </row>
    <row r="77" spans="1:12" x14ac:dyDescent="0.25">
      <c r="A77" s="8" t="s">
        <v>102</v>
      </c>
      <c r="B77" s="8" t="s">
        <v>39</v>
      </c>
      <c r="C77" s="8" t="s">
        <v>96</v>
      </c>
      <c r="D77" s="8" t="s">
        <v>31</v>
      </c>
      <c r="E77" s="8" t="s">
        <v>31</v>
      </c>
      <c r="F77" s="8" t="s">
        <v>31</v>
      </c>
      <c r="G77" s="8" t="s">
        <v>31</v>
      </c>
      <c r="H77" s="8" t="s">
        <v>31</v>
      </c>
      <c r="I77" s="8" t="s">
        <v>31</v>
      </c>
      <c r="J77" s="8" t="s">
        <v>31</v>
      </c>
      <c r="K77" s="8" t="s">
        <v>31</v>
      </c>
      <c r="L77" s="8" t="s">
        <v>31</v>
      </c>
    </row>
    <row r="78" spans="1:12" x14ac:dyDescent="0.25">
      <c r="A78" s="8" t="s">
        <v>102</v>
      </c>
      <c r="B78" s="8" t="s">
        <v>41</v>
      </c>
      <c r="C78" s="8" t="s">
        <v>56</v>
      </c>
      <c r="D78" s="8" t="s">
        <v>31</v>
      </c>
      <c r="E78" s="8" t="s">
        <v>31</v>
      </c>
      <c r="F78" s="8" t="s">
        <v>31</v>
      </c>
      <c r="G78" s="8" t="s">
        <v>31</v>
      </c>
      <c r="H78" s="8" t="s">
        <v>31</v>
      </c>
      <c r="I78" s="8" t="s">
        <v>31</v>
      </c>
      <c r="J78" s="8" t="s">
        <v>31</v>
      </c>
      <c r="K78" s="8" t="s">
        <v>31</v>
      </c>
      <c r="L78" s="8" t="s">
        <v>31</v>
      </c>
    </row>
    <row r="79" spans="1:12" x14ac:dyDescent="0.25">
      <c r="A79" s="8" t="s">
        <v>102</v>
      </c>
      <c r="B79" s="8" t="s">
        <v>43</v>
      </c>
      <c r="C79" s="8" t="s">
        <v>107</v>
      </c>
      <c r="D79" s="8" t="s">
        <v>31</v>
      </c>
      <c r="E79" s="8" t="s">
        <v>31</v>
      </c>
      <c r="F79" s="8" t="s">
        <v>31</v>
      </c>
      <c r="G79" s="8" t="s">
        <v>31</v>
      </c>
      <c r="H79" s="8" t="s">
        <v>31</v>
      </c>
      <c r="I79" s="8" t="s">
        <v>31</v>
      </c>
      <c r="J79" s="8" t="s">
        <v>31</v>
      </c>
      <c r="K79" s="8" t="s">
        <v>31</v>
      </c>
      <c r="L79" s="8" t="s">
        <v>31</v>
      </c>
    </row>
    <row r="80" spans="1:12" ht="26.25" x14ac:dyDescent="0.25">
      <c r="A80" s="9"/>
      <c r="B80" s="9"/>
      <c r="C80" s="9" t="s">
        <v>27</v>
      </c>
      <c r="D80" s="9" t="s">
        <v>1</v>
      </c>
      <c r="E80" s="9" t="s">
        <v>2</v>
      </c>
      <c r="F80" s="9" t="s">
        <v>3</v>
      </c>
      <c r="G80" s="9" t="s">
        <v>4</v>
      </c>
      <c r="H80" s="9" t="s">
        <v>5</v>
      </c>
      <c r="I80" s="9" t="s">
        <v>6</v>
      </c>
      <c r="J80" s="9" t="s">
        <v>7</v>
      </c>
      <c r="K80" s="9" t="s">
        <v>8</v>
      </c>
      <c r="L80" s="9" t="s">
        <v>9</v>
      </c>
    </row>
    <row r="81" spans="1:12" x14ac:dyDescent="0.25">
      <c r="A81" s="9"/>
      <c r="B81" s="9"/>
      <c r="C81" s="9" t="s">
        <v>28</v>
      </c>
      <c r="D81" s="9" t="s">
        <v>18</v>
      </c>
      <c r="E81" s="9" t="s">
        <v>18</v>
      </c>
      <c r="F81" s="9" t="s">
        <v>18</v>
      </c>
      <c r="G81" s="9" t="s">
        <v>18</v>
      </c>
      <c r="H81" s="9" t="s">
        <v>18</v>
      </c>
      <c r="I81" s="9" t="s">
        <v>18</v>
      </c>
      <c r="J81" s="9" t="s">
        <v>18</v>
      </c>
      <c r="K81" s="9" t="s">
        <v>18</v>
      </c>
      <c r="L81" s="9" t="s">
        <v>18</v>
      </c>
    </row>
    <row r="82" spans="1:12" x14ac:dyDescent="0.25">
      <c r="A82" s="9" t="s">
        <v>108</v>
      </c>
      <c r="B82" s="9" t="s">
        <v>20</v>
      </c>
      <c r="C82" s="9" t="s">
        <v>36</v>
      </c>
      <c r="D82" s="9" t="s">
        <v>31</v>
      </c>
      <c r="E82" s="9" t="s">
        <v>31</v>
      </c>
      <c r="F82" s="9" t="s">
        <v>31</v>
      </c>
      <c r="G82" s="9" t="s">
        <v>31</v>
      </c>
      <c r="H82" s="9" t="s">
        <v>31</v>
      </c>
      <c r="I82" s="9" t="s">
        <v>31</v>
      </c>
      <c r="J82" s="3">
        <v>36</v>
      </c>
      <c r="K82" s="9" t="s">
        <v>31</v>
      </c>
      <c r="L82" s="9" t="s">
        <v>31</v>
      </c>
    </row>
    <row r="83" spans="1:12" x14ac:dyDescent="0.25">
      <c r="A83" s="9" t="s">
        <v>108</v>
      </c>
      <c r="B83" s="9" t="s">
        <v>22</v>
      </c>
      <c r="C83" s="9" t="s">
        <v>109</v>
      </c>
      <c r="D83" s="9" t="s">
        <v>31</v>
      </c>
      <c r="E83" s="9" t="s">
        <v>31</v>
      </c>
      <c r="F83" s="9" t="s">
        <v>31</v>
      </c>
      <c r="G83" s="9" t="s">
        <v>31</v>
      </c>
      <c r="H83" s="9" t="s">
        <v>31</v>
      </c>
      <c r="I83" s="9" t="s">
        <v>31</v>
      </c>
      <c r="J83" s="9" t="s">
        <v>31</v>
      </c>
      <c r="K83" s="9" t="s">
        <v>31</v>
      </c>
      <c r="L83" s="9" t="s">
        <v>31</v>
      </c>
    </row>
    <row r="84" spans="1:12" x14ac:dyDescent="0.25">
      <c r="A84" s="9" t="s">
        <v>108</v>
      </c>
      <c r="B84" s="9" t="s">
        <v>23</v>
      </c>
      <c r="C84" s="9" t="s">
        <v>46</v>
      </c>
      <c r="D84" s="9" t="s">
        <v>31</v>
      </c>
      <c r="E84" s="9" t="s">
        <v>31</v>
      </c>
      <c r="F84" s="9" t="s">
        <v>31</v>
      </c>
      <c r="G84" s="9" t="s">
        <v>31</v>
      </c>
      <c r="H84" s="9" t="s">
        <v>31</v>
      </c>
      <c r="I84" s="9" t="s">
        <v>31</v>
      </c>
      <c r="J84" s="9" t="s">
        <v>31</v>
      </c>
      <c r="K84" s="9" t="s">
        <v>31</v>
      </c>
      <c r="L84" s="9" t="s">
        <v>31</v>
      </c>
    </row>
    <row r="85" spans="1:12" x14ac:dyDescent="0.25">
      <c r="A85" s="9" t="s">
        <v>108</v>
      </c>
      <c r="B85" s="9" t="s">
        <v>83</v>
      </c>
      <c r="C85" s="9" t="s">
        <v>110</v>
      </c>
      <c r="D85" s="9" t="s">
        <v>31</v>
      </c>
      <c r="E85" s="9" t="s">
        <v>31</v>
      </c>
      <c r="F85" s="9" t="s">
        <v>31</v>
      </c>
      <c r="G85" s="9" t="s">
        <v>31</v>
      </c>
      <c r="H85" s="9" t="s">
        <v>31</v>
      </c>
      <c r="I85" s="9" t="s">
        <v>31</v>
      </c>
      <c r="J85" s="9" t="s">
        <v>31</v>
      </c>
      <c r="K85" s="9" t="s">
        <v>31</v>
      </c>
      <c r="L85" s="9" t="s">
        <v>31</v>
      </c>
    </row>
    <row r="86" spans="1:12" x14ac:dyDescent="0.25">
      <c r="A86" s="9" t="s">
        <v>108</v>
      </c>
      <c r="B86" s="9" t="s">
        <v>37</v>
      </c>
      <c r="C86" s="9" t="s">
        <v>30</v>
      </c>
      <c r="D86" s="9" t="s">
        <v>31</v>
      </c>
      <c r="E86" s="9" t="s">
        <v>31</v>
      </c>
      <c r="F86" s="9" t="s">
        <v>31</v>
      </c>
      <c r="G86" s="9" t="s">
        <v>31</v>
      </c>
      <c r="H86" s="9" t="s">
        <v>31</v>
      </c>
      <c r="I86" s="9" t="s">
        <v>31</v>
      </c>
      <c r="J86" s="9" t="s">
        <v>31</v>
      </c>
      <c r="K86" s="9" t="s">
        <v>31</v>
      </c>
      <c r="L86" s="9" t="s">
        <v>31</v>
      </c>
    </row>
    <row r="87" spans="1:12" x14ac:dyDescent="0.25">
      <c r="A87" s="9" t="s">
        <v>108</v>
      </c>
      <c r="B87" s="9" t="s">
        <v>39</v>
      </c>
      <c r="C87" s="9" t="s">
        <v>78</v>
      </c>
      <c r="D87" s="9" t="s">
        <v>31</v>
      </c>
      <c r="E87" s="9" t="s">
        <v>31</v>
      </c>
      <c r="F87" s="9" t="s">
        <v>31</v>
      </c>
      <c r="G87" s="9" t="s">
        <v>31</v>
      </c>
      <c r="H87" s="9" t="s">
        <v>31</v>
      </c>
      <c r="I87" s="9" t="s">
        <v>31</v>
      </c>
      <c r="J87" s="3">
        <v>20</v>
      </c>
      <c r="K87" s="9" t="s">
        <v>31</v>
      </c>
      <c r="L87" s="9" t="s">
        <v>31</v>
      </c>
    </row>
    <row r="88" spans="1:12" x14ac:dyDescent="0.25">
      <c r="A88" s="9" t="s">
        <v>108</v>
      </c>
      <c r="B88" s="9" t="s">
        <v>69</v>
      </c>
      <c r="C88" s="9" t="s">
        <v>78</v>
      </c>
      <c r="D88" s="9" t="s">
        <v>31</v>
      </c>
      <c r="E88" s="9" t="s">
        <v>31</v>
      </c>
      <c r="F88" s="9" t="s">
        <v>31</v>
      </c>
      <c r="G88" s="9" t="s">
        <v>31</v>
      </c>
      <c r="H88" s="9" t="s">
        <v>31</v>
      </c>
      <c r="I88" s="9" t="s">
        <v>31</v>
      </c>
      <c r="J88" s="3">
        <v>34</v>
      </c>
      <c r="K88" s="9" t="s">
        <v>31</v>
      </c>
      <c r="L88" s="9" t="s">
        <v>31</v>
      </c>
    </row>
    <row r="89" spans="1:12" x14ac:dyDescent="0.25">
      <c r="A89" s="9" t="s">
        <v>108</v>
      </c>
      <c r="B89" s="9" t="s">
        <v>111</v>
      </c>
      <c r="C89" s="9" t="s">
        <v>56</v>
      </c>
      <c r="D89" s="9" t="s">
        <v>31</v>
      </c>
      <c r="E89" s="9" t="s">
        <v>31</v>
      </c>
      <c r="F89" s="9" t="s">
        <v>31</v>
      </c>
      <c r="G89" s="9" t="s">
        <v>31</v>
      </c>
      <c r="H89" s="9" t="s">
        <v>31</v>
      </c>
      <c r="I89" s="9" t="s">
        <v>31</v>
      </c>
      <c r="J89" s="3">
        <v>32</v>
      </c>
      <c r="K89" s="9" t="s">
        <v>31</v>
      </c>
      <c r="L89" s="9" t="s">
        <v>31</v>
      </c>
    </row>
    <row r="90" spans="1:12" x14ac:dyDescent="0.25">
      <c r="A90" s="9" t="s">
        <v>108</v>
      </c>
      <c r="B90" s="9" t="s">
        <v>43</v>
      </c>
      <c r="C90" s="9" t="s">
        <v>82</v>
      </c>
      <c r="D90" s="9" t="s">
        <v>31</v>
      </c>
      <c r="E90" s="9" t="s">
        <v>31</v>
      </c>
      <c r="F90" s="9" t="s">
        <v>31</v>
      </c>
      <c r="G90" s="9" t="s">
        <v>31</v>
      </c>
      <c r="H90" s="9" t="s">
        <v>31</v>
      </c>
      <c r="I90" s="9" t="s">
        <v>31</v>
      </c>
      <c r="J90" s="3">
        <v>16</v>
      </c>
      <c r="K90" s="9" t="s">
        <v>31</v>
      </c>
      <c r="L90" s="9" t="s">
        <v>31</v>
      </c>
    </row>
    <row r="91" spans="1:12" ht="26.25" x14ac:dyDescent="0.25">
      <c r="A91" s="10"/>
      <c r="B91" s="10"/>
      <c r="C91" s="10" t="s">
        <v>27</v>
      </c>
      <c r="D91" s="10" t="s">
        <v>1</v>
      </c>
      <c r="E91" s="10" t="s">
        <v>2</v>
      </c>
      <c r="F91" s="10" t="s">
        <v>3</v>
      </c>
      <c r="G91" s="10" t="s">
        <v>4</v>
      </c>
      <c r="H91" s="10" t="s">
        <v>5</v>
      </c>
      <c r="I91" s="10" t="s">
        <v>6</v>
      </c>
      <c r="J91" s="10" t="s">
        <v>7</v>
      </c>
      <c r="K91" s="10" t="s">
        <v>8</v>
      </c>
      <c r="L91" s="10" t="s">
        <v>9</v>
      </c>
    </row>
    <row r="92" spans="1:12" x14ac:dyDescent="0.25">
      <c r="A92" s="10"/>
      <c r="B92" s="10"/>
      <c r="C92" s="10" t="s">
        <v>28</v>
      </c>
      <c r="D92" s="10" t="s">
        <v>18</v>
      </c>
      <c r="E92" s="10" t="s">
        <v>18</v>
      </c>
      <c r="F92" s="10" t="s">
        <v>18</v>
      </c>
      <c r="G92" s="10" t="s">
        <v>18</v>
      </c>
      <c r="H92" s="10" t="s">
        <v>18</v>
      </c>
      <c r="I92" s="10" t="s">
        <v>18</v>
      </c>
      <c r="J92" s="10" t="s">
        <v>18</v>
      </c>
      <c r="K92" s="10" t="s">
        <v>18</v>
      </c>
      <c r="L92" s="10" t="s">
        <v>18</v>
      </c>
    </row>
    <row r="93" spans="1:12" x14ac:dyDescent="0.25">
      <c r="A93" s="10" t="s">
        <v>112</v>
      </c>
      <c r="B93" s="10" t="s">
        <v>20</v>
      </c>
      <c r="C93" s="10" t="s">
        <v>113</v>
      </c>
      <c r="D93" s="10" t="s">
        <v>31</v>
      </c>
      <c r="E93" s="10" t="s">
        <v>31</v>
      </c>
      <c r="F93" s="10" t="s">
        <v>31</v>
      </c>
      <c r="G93" s="10" t="s">
        <v>31</v>
      </c>
      <c r="H93" s="10" t="s">
        <v>31</v>
      </c>
      <c r="I93" s="10" t="s">
        <v>31</v>
      </c>
      <c r="J93" s="10" t="s">
        <v>31</v>
      </c>
      <c r="K93" s="10" t="s">
        <v>31</v>
      </c>
      <c r="L93" s="10" t="s">
        <v>31</v>
      </c>
    </row>
    <row r="94" spans="1:12" x14ac:dyDescent="0.25">
      <c r="A94" s="10" t="s">
        <v>112</v>
      </c>
      <c r="B94" s="10" t="s">
        <v>22</v>
      </c>
      <c r="C94" s="10" t="s">
        <v>114</v>
      </c>
      <c r="D94" s="10" t="s">
        <v>31</v>
      </c>
      <c r="E94" s="10" t="s">
        <v>31</v>
      </c>
      <c r="F94" s="10" t="s">
        <v>31</v>
      </c>
      <c r="G94" s="10" t="s">
        <v>31</v>
      </c>
      <c r="H94" s="10" t="s">
        <v>31</v>
      </c>
      <c r="I94" s="10" t="s">
        <v>31</v>
      </c>
      <c r="J94" s="10" t="s">
        <v>31</v>
      </c>
      <c r="K94" s="10" t="s">
        <v>31</v>
      </c>
      <c r="L94" s="10" t="s">
        <v>31</v>
      </c>
    </row>
    <row r="95" spans="1:12" x14ac:dyDescent="0.25">
      <c r="A95" s="10" t="s">
        <v>112</v>
      </c>
      <c r="B95" s="10" t="s">
        <v>23</v>
      </c>
      <c r="C95" s="10" t="s">
        <v>73</v>
      </c>
      <c r="D95" s="10" t="s">
        <v>31</v>
      </c>
      <c r="E95" s="10" t="s">
        <v>31</v>
      </c>
      <c r="F95" s="10" t="s">
        <v>31</v>
      </c>
      <c r="G95" s="10" t="s">
        <v>31</v>
      </c>
      <c r="H95" s="10" t="s">
        <v>31</v>
      </c>
      <c r="I95" s="10" t="s">
        <v>31</v>
      </c>
      <c r="J95" s="10" t="s">
        <v>31</v>
      </c>
      <c r="K95" s="10" t="s">
        <v>31</v>
      </c>
      <c r="L95" s="10" t="s">
        <v>31</v>
      </c>
    </row>
    <row r="96" spans="1:12" x14ac:dyDescent="0.25">
      <c r="A96" s="10" t="s">
        <v>112</v>
      </c>
      <c r="B96" s="10" t="s">
        <v>83</v>
      </c>
      <c r="C96" s="10" t="s">
        <v>92</v>
      </c>
      <c r="D96" s="10" t="s">
        <v>31</v>
      </c>
      <c r="E96" s="10" t="s">
        <v>31</v>
      </c>
      <c r="F96" s="10" t="s">
        <v>31</v>
      </c>
      <c r="G96" s="10" t="s">
        <v>31</v>
      </c>
      <c r="H96" s="10" t="s">
        <v>31</v>
      </c>
      <c r="I96" s="10" t="s">
        <v>31</v>
      </c>
      <c r="J96" s="10" t="s">
        <v>31</v>
      </c>
      <c r="K96" s="10" t="s">
        <v>31</v>
      </c>
      <c r="L96" s="10" t="s">
        <v>31</v>
      </c>
    </row>
    <row r="97" spans="1:12" x14ac:dyDescent="0.25">
      <c r="A97" s="10" t="s">
        <v>112</v>
      </c>
      <c r="B97" s="10" t="s">
        <v>37</v>
      </c>
      <c r="C97" s="10" t="s">
        <v>82</v>
      </c>
      <c r="D97" s="10" t="s">
        <v>31</v>
      </c>
      <c r="E97" s="10" t="s">
        <v>31</v>
      </c>
      <c r="F97" s="10" t="s">
        <v>31</v>
      </c>
      <c r="G97" s="10" t="s">
        <v>31</v>
      </c>
      <c r="H97" s="10" t="s">
        <v>31</v>
      </c>
      <c r="I97" s="10" t="s">
        <v>31</v>
      </c>
      <c r="J97" s="10" t="s">
        <v>31</v>
      </c>
      <c r="K97" s="10" t="s">
        <v>31</v>
      </c>
      <c r="L97" s="10" t="s">
        <v>31</v>
      </c>
    </row>
    <row r="98" spans="1:12" x14ac:dyDescent="0.25">
      <c r="A98" s="10" t="s">
        <v>112</v>
      </c>
      <c r="B98" s="10" t="s">
        <v>39</v>
      </c>
      <c r="C98" s="10" t="s">
        <v>82</v>
      </c>
      <c r="D98" s="10" t="s">
        <v>31</v>
      </c>
      <c r="E98" s="10" t="s">
        <v>31</v>
      </c>
      <c r="F98" s="10" t="s">
        <v>31</v>
      </c>
      <c r="G98" s="10" t="s">
        <v>31</v>
      </c>
      <c r="H98" s="10" t="s">
        <v>31</v>
      </c>
      <c r="I98" s="10" t="s">
        <v>31</v>
      </c>
      <c r="J98" s="10" t="s">
        <v>31</v>
      </c>
      <c r="K98" s="10" t="s">
        <v>31</v>
      </c>
      <c r="L98" s="10" t="s">
        <v>31</v>
      </c>
    </row>
    <row r="99" spans="1:12" x14ac:dyDescent="0.25">
      <c r="A99" s="10" t="s">
        <v>112</v>
      </c>
      <c r="B99" s="10" t="s">
        <v>69</v>
      </c>
      <c r="C99" s="10" t="s">
        <v>96</v>
      </c>
      <c r="D99" s="10" t="s">
        <v>31</v>
      </c>
      <c r="E99" s="10" t="s">
        <v>31</v>
      </c>
      <c r="F99" s="10" t="s">
        <v>31</v>
      </c>
      <c r="G99" s="10" t="s">
        <v>31</v>
      </c>
      <c r="H99" s="10" t="s">
        <v>31</v>
      </c>
      <c r="I99" s="10" t="s">
        <v>31</v>
      </c>
      <c r="J99" s="10" t="s">
        <v>31</v>
      </c>
      <c r="K99" s="10" t="s">
        <v>31</v>
      </c>
      <c r="L99" s="10" t="s">
        <v>31</v>
      </c>
    </row>
    <row r="100" spans="1:12" x14ac:dyDescent="0.25">
      <c r="A100" s="10" t="s">
        <v>112</v>
      </c>
      <c r="B100" s="10" t="s">
        <v>111</v>
      </c>
      <c r="C100" s="10" t="s">
        <v>48</v>
      </c>
      <c r="D100" s="10" t="s">
        <v>31</v>
      </c>
      <c r="E100" s="10" t="s">
        <v>31</v>
      </c>
      <c r="F100" s="10" t="s">
        <v>31</v>
      </c>
      <c r="G100" s="10" t="s">
        <v>31</v>
      </c>
      <c r="H100" s="10" t="s">
        <v>31</v>
      </c>
      <c r="I100" s="10" t="s">
        <v>31</v>
      </c>
      <c r="J100" s="10" t="s">
        <v>31</v>
      </c>
      <c r="K100" s="10" t="s">
        <v>31</v>
      </c>
      <c r="L100" s="10" t="s">
        <v>31</v>
      </c>
    </row>
    <row r="101" spans="1:12" x14ac:dyDescent="0.25">
      <c r="A101" s="10" t="s">
        <v>112</v>
      </c>
      <c r="B101" s="10" t="s">
        <v>90</v>
      </c>
      <c r="C101" s="10" t="s">
        <v>44</v>
      </c>
      <c r="D101" s="10" t="s">
        <v>31</v>
      </c>
      <c r="E101" s="10" t="s">
        <v>31</v>
      </c>
      <c r="F101" s="10" t="s">
        <v>31</v>
      </c>
      <c r="G101" s="10" t="s">
        <v>31</v>
      </c>
      <c r="H101" s="10" t="s">
        <v>31</v>
      </c>
      <c r="I101" s="10" t="s">
        <v>31</v>
      </c>
      <c r="J101" s="10" t="s">
        <v>31</v>
      </c>
      <c r="K101" s="10" t="s">
        <v>31</v>
      </c>
      <c r="L101" s="10" t="s">
        <v>31</v>
      </c>
    </row>
    <row r="102" spans="1:12" x14ac:dyDescent="0.25">
      <c r="A102" s="10" t="s">
        <v>112</v>
      </c>
      <c r="B102" s="10" t="s">
        <v>115</v>
      </c>
      <c r="C102" s="10" t="s">
        <v>100</v>
      </c>
      <c r="D102" s="10" t="s">
        <v>31</v>
      </c>
      <c r="E102" s="10" t="s">
        <v>31</v>
      </c>
      <c r="F102" s="10" t="s">
        <v>31</v>
      </c>
      <c r="G102" s="10" t="s">
        <v>31</v>
      </c>
      <c r="H102" s="10" t="s">
        <v>31</v>
      </c>
      <c r="I102" s="10" t="s">
        <v>31</v>
      </c>
      <c r="J102" s="10" t="s">
        <v>31</v>
      </c>
      <c r="K102" s="10" t="s">
        <v>31</v>
      </c>
      <c r="L102" s="10" t="s">
        <v>31</v>
      </c>
    </row>
    <row r="103" spans="1:12" x14ac:dyDescent="0.25">
      <c r="A103" s="10" t="s">
        <v>116</v>
      </c>
      <c r="B103" s="10" t="s">
        <v>20</v>
      </c>
      <c r="C103" s="10" t="s">
        <v>117</v>
      </c>
      <c r="D103" s="10" t="s">
        <v>31</v>
      </c>
      <c r="E103" s="10" t="s">
        <v>31</v>
      </c>
      <c r="F103" s="10" t="s">
        <v>31</v>
      </c>
      <c r="G103" s="10" t="s">
        <v>31</v>
      </c>
      <c r="H103" s="10" t="s">
        <v>31</v>
      </c>
      <c r="I103" s="10" t="s">
        <v>31</v>
      </c>
      <c r="J103" s="3">
        <v>210</v>
      </c>
      <c r="K103" s="10" t="s">
        <v>31</v>
      </c>
      <c r="L103" s="10" t="s">
        <v>31</v>
      </c>
    </row>
    <row r="104" spans="1:12" x14ac:dyDescent="0.25">
      <c r="A104" s="10" t="s">
        <v>116</v>
      </c>
      <c r="B104" s="10" t="s">
        <v>22</v>
      </c>
      <c r="C104" s="10" t="s">
        <v>118</v>
      </c>
      <c r="D104" s="10" t="s">
        <v>31</v>
      </c>
      <c r="E104" s="10" t="s">
        <v>31</v>
      </c>
      <c r="F104" s="10" t="s">
        <v>31</v>
      </c>
      <c r="G104" s="10" t="s">
        <v>31</v>
      </c>
      <c r="H104" s="10" t="s">
        <v>31</v>
      </c>
      <c r="I104" s="10" t="s">
        <v>31</v>
      </c>
      <c r="J104" s="3">
        <v>89</v>
      </c>
      <c r="K104" s="10" t="s">
        <v>31</v>
      </c>
      <c r="L104" s="10" t="s">
        <v>31</v>
      </c>
    </row>
    <row r="105" spans="1:12" x14ac:dyDescent="0.25">
      <c r="A105" s="10" t="s">
        <v>116</v>
      </c>
      <c r="B105" s="10" t="s">
        <v>23</v>
      </c>
      <c r="C105" s="10" t="s">
        <v>119</v>
      </c>
      <c r="D105" s="10" t="s">
        <v>31</v>
      </c>
      <c r="E105" s="10" t="s">
        <v>31</v>
      </c>
      <c r="F105" s="10" t="s">
        <v>31</v>
      </c>
      <c r="G105" s="10" t="s">
        <v>31</v>
      </c>
      <c r="H105" s="10" t="s">
        <v>31</v>
      </c>
      <c r="I105" s="10" t="s">
        <v>31</v>
      </c>
      <c r="J105" s="3">
        <v>12</v>
      </c>
      <c r="K105" s="10" t="s">
        <v>31</v>
      </c>
      <c r="L105" s="10" t="s">
        <v>31</v>
      </c>
    </row>
    <row r="106" spans="1:12" x14ac:dyDescent="0.25">
      <c r="A106" s="10" t="s">
        <v>116</v>
      </c>
      <c r="B106" s="10" t="s">
        <v>83</v>
      </c>
      <c r="C106" s="10" t="s">
        <v>40</v>
      </c>
      <c r="D106" s="10" t="s">
        <v>31</v>
      </c>
      <c r="E106" s="10" t="s">
        <v>31</v>
      </c>
      <c r="F106" s="10" t="s">
        <v>31</v>
      </c>
      <c r="G106" s="10" t="s">
        <v>31</v>
      </c>
      <c r="H106" s="10" t="s">
        <v>31</v>
      </c>
      <c r="I106" s="10" t="s">
        <v>31</v>
      </c>
      <c r="J106" s="10" t="s">
        <v>31</v>
      </c>
      <c r="K106" s="10" t="s">
        <v>31</v>
      </c>
      <c r="L106" s="10" t="s">
        <v>31</v>
      </c>
    </row>
    <row r="107" spans="1:12" x14ac:dyDescent="0.25">
      <c r="A107" s="10" t="s">
        <v>116</v>
      </c>
      <c r="B107" s="10" t="s">
        <v>37</v>
      </c>
      <c r="C107" s="10" t="s">
        <v>120</v>
      </c>
      <c r="D107" s="10" t="s">
        <v>31</v>
      </c>
      <c r="E107" s="10" t="s">
        <v>31</v>
      </c>
      <c r="F107" s="10" t="s">
        <v>31</v>
      </c>
      <c r="G107" s="10" t="s">
        <v>31</v>
      </c>
      <c r="H107" s="10" t="s">
        <v>31</v>
      </c>
      <c r="I107" s="10" t="s">
        <v>31</v>
      </c>
      <c r="J107" s="10" t="s">
        <v>31</v>
      </c>
      <c r="K107" s="10" t="s">
        <v>31</v>
      </c>
      <c r="L107" s="10" t="s">
        <v>31</v>
      </c>
    </row>
    <row r="108" spans="1:12" x14ac:dyDescent="0.25">
      <c r="A108" s="10" t="s">
        <v>116</v>
      </c>
      <c r="B108" s="10" t="s">
        <v>121</v>
      </c>
      <c r="C108" s="10" t="s">
        <v>122</v>
      </c>
      <c r="D108" s="10" t="s">
        <v>31</v>
      </c>
      <c r="E108" s="10" t="s">
        <v>31</v>
      </c>
      <c r="F108" s="10" t="s">
        <v>31</v>
      </c>
      <c r="G108" s="10" t="s">
        <v>31</v>
      </c>
      <c r="H108" s="10" t="s">
        <v>31</v>
      </c>
      <c r="I108" s="10" t="s">
        <v>31</v>
      </c>
      <c r="J108" s="10" t="s">
        <v>31</v>
      </c>
      <c r="K108" s="10" t="s">
        <v>31</v>
      </c>
      <c r="L108" s="10" t="s">
        <v>31</v>
      </c>
    </row>
    <row r="109" spans="1:12" x14ac:dyDescent="0.25">
      <c r="A109" s="10" t="s">
        <v>116</v>
      </c>
      <c r="B109" s="10" t="s">
        <v>123</v>
      </c>
      <c r="C109" s="10" t="s">
        <v>30</v>
      </c>
      <c r="D109" s="10" t="s">
        <v>31</v>
      </c>
      <c r="E109" s="10" t="s">
        <v>31</v>
      </c>
      <c r="F109" s="10" t="s">
        <v>31</v>
      </c>
      <c r="G109" s="10" t="s">
        <v>31</v>
      </c>
      <c r="H109" s="10" t="s">
        <v>31</v>
      </c>
      <c r="I109" s="10" t="s">
        <v>31</v>
      </c>
      <c r="J109" s="3">
        <v>25</v>
      </c>
      <c r="K109" s="10" t="s">
        <v>31</v>
      </c>
      <c r="L109" s="10" t="s">
        <v>31</v>
      </c>
    </row>
    <row r="110" spans="1:12" x14ac:dyDescent="0.25">
      <c r="A110" s="10" t="s">
        <v>116</v>
      </c>
      <c r="B110" s="10" t="s">
        <v>41</v>
      </c>
      <c r="C110" s="10" t="s">
        <v>67</v>
      </c>
      <c r="D110" s="10" t="s">
        <v>31</v>
      </c>
      <c r="E110" s="10" t="s">
        <v>31</v>
      </c>
      <c r="F110" s="10" t="s">
        <v>31</v>
      </c>
      <c r="G110" s="10" t="s">
        <v>31</v>
      </c>
      <c r="H110" s="10" t="s">
        <v>31</v>
      </c>
      <c r="I110" s="10" t="s">
        <v>31</v>
      </c>
      <c r="J110" s="3">
        <v>16</v>
      </c>
      <c r="K110" s="10" t="s">
        <v>31</v>
      </c>
      <c r="L110" s="10" t="s">
        <v>31</v>
      </c>
    </row>
    <row r="111" spans="1:12" x14ac:dyDescent="0.25">
      <c r="A111" s="10" t="s">
        <v>116</v>
      </c>
      <c r="B111" s="10" t="s">
        <v>111</v>
      </c>
      <c r="C111" s="10" t="s">
        <v>78</v>
      </c>
      <c r="D111" s="10" t="s">
        <v>31</v>
      </c>
      <c r="E111" s="10" t="s">
        <v>31</v>
      </c>
      <c r="F111" s="10" t="s">
        <v>31</v>
      </c>
      <c r="G111" s="10" t="s">
        <v>31</v>
      </c>
      <c r="H111" s="10" t="s">
        <v>31</v>
      </c>
      <c r="I111" s="10" t="s">
        <v>31</v>
      </c>
      <c r="J111" s="3">
        <v>76</v>
      </c>
      <c r="K111" s="10" t="s">
        <v>31</v>
      </c>
      <c r="L111" s="10" t="s">
        <v>31</v>
      </c>
    </row>
    <row r="112" spans="1:12" x14ac:dyDescent="0.25">
      <c r="A112" s="10" t="s">
        <v>116</v>
      </c>
      <c r="B112" s="10" t="s">
        <v>124</v>
      </c>
      <c r="C112" s="10" t="s">
        <v>67</v>
      </c>
      <c r="D112" s="10" t="s">
        <v>31</v>
      </c>
      <c r="E112" s="10" t="s">
        <v>31</v>
      </c>
      <c r="F112" s="10" t="s">
        <v>31</v>
      </c>
      <c r="G112" s="10" t="s">
        <v>31</v>
      </c>
      <c r="H112" s="10" t="s">
        <v>31</v>
      </c>
      <c r="I112" s="10" t="s">
        <v>31</v>
      </c>
      <c r="J112" s="10" t="s">
        <v>31</v>
      </c>
      <c r="K112" s="10" t="s">
        <v>31</v>
      </c>
      <c r="L112" s="10" t="s">
        <v>31</v>
      </c>
    </row>
    <row r="113" spans="1:12" ht="26.25" x14ac:dyDescent="0.25">
      <c r="A113" s="11"/>
      <c r="B113" s="11"/>
      <c r="C113" s="11" t="s">
        <v>27</v>
      </c>
      <c r="D113" s="11" t="s">
        <v>1</v>
      </c>
      <c r="E113" s="11" t="s">
        <v>2</v>
      </c>
      <c r="F113" s="11" t="s">
        <v>3</v>
      </c>
      <c r="G113" s="11" t="s">
        <v>4</v>
      </c>
      <c r="H113" s="11" t="s">
        <v>5</v>
      </c>
      <c r="I113" s="11" t="s">
        <v>6</v>
      </c>
      <c r="J113" s="11" t="s">
        <v>7</v>
      </c>
      <c r="K113" s="11" t="s">
        <v>8</v>
      </c>
      <c r="L113" s="11" t="s">
        <v>9</v>
      </c>
    </row>
    <row r="114" spans="1:12" x14ac:dyDescent="0.25">
      <c r="A114" s="11"/>
      <c r="B114" s="11"/>
      <c r="C114" s="11" t="s">
        <v>28</v>
      </c>
      <c r="D114" s="11" t="s">
        <v>18</v>
      </c>
      <c r="E114" s="11" t="s">
        <v>18</v>
      </c>
      <c r="F114" s="11" t="s">
        <v>18</v>
      </c>
      <c r="G114" s="11" t="s">
        <v>18</v>
      </c>
      <c r="H114" s="11" t="s">
        <v>18</v>
      </c>
      <c r="I114" s="11" t="s">
        <v>18</v>
      </c>
      <c r="J114" s="11" t="s">
        <v>18</v>
      </c>
      <c r="K114" s="11" t="s">
        <v>18</v>
      </c>
      <c r="L114" s="11" t="s">
        <v>18</v>
      </c>
    </row>
    <row r="115" spans="1:12" x14ac:dyDescent="0.25">
      <c r="A115" s="11" t="s">
        <v>125</v>
      </c>
      <c r="B115" s="11" t="s">
        <v>20</v>
      </c>
      <c r="C115" s="11" t="s">
        <v>126</v>
      </c>
      <c r="D115" s="11" t="s">
        <v>31</v>
      </c>
      <c r="E115" s="11" t="s">
        <v>31</v>
      </c>
      <c r="F115" s="3">
        <v>12</v>
      </c>
      <c r="G115" s="11" t="s">
        <v>31</v>
      </c>
      <c r="H115" s="11" t="s">
        <v>31</v>
      </c>
      <c r="I115" s="3">
        <v>44</v>
      </c>
      <c r="J115" s="3">
        <v>5800</v>
      </c>
      <c r="K115" s="11" t="s">
        <v>31</v>
      </c>
      <c r="L115" s="11" t="s">
        <v>31</v>
      </c>
    </row>
    <row r="116" spans="1:12" x14ac:dyDescent="0.25">
      <c r="A116" s="11" t="s">
        <v>125</v>
      </c>
      <c r="B116" s="11" t="s">
        <v>22</v>
      </c>
      <c r="C116" s="11" t="s">
        <v>53</v>
      </c>
      <c r="D116" s="11" t="s">
        <v>31</v>
      </c>
      <c r="E116" s="11" t="s">
        <v>31</v>
      </c>
      <c r="F116" s="11" t="s">
        <v>31</v>
      </c>
      <c r="G116" s="11" t="s">
        <v>31</v>
      </c>
      <c r="H116" s="11" t="s">
        <v>31</v>
      </c>
      <c r="I116" s="3">
        <v>12</v>
      </c>
      <c r="J116" s="3">
        <v>260</v>
      </c>
      <c r="K116" s="11" t="s">
        <v>31</v>
      </c>
      <c r="L116" s="11" t="s">
        <v>31</v>
      </c>
    </row>
    <row r="117" spans="1:12" x14ac:dyDescent="0.25">
      <c r="A117" s="11" t="s">
        <v>125</v>
      </c>
      <c r="B117" s="11" t="s">
        <v>23</v>
      </c>
      <c r="C117" s="11" t="s">
        <v>77</v>
      </c>
      <c r="D117" s="11" t="s">
        <v>31</v>
      </c>
      <c r="E117" s="11" t="s">
        <v>31</v>
      </c>
      <c r="F117" s="11" t="s">
        <v>31</v>
      </c>
      <c r="G117" s="11" t="s">
        <v>31</v>
      </c>
      <c r="H117" s="11" t="s">
        <v>31</v>
      </c>
      <c r="I117" s="11" t="s">
        <v>31</v>
      </c>
      <c r="J117" s="3">
        <v>170</v>
      </c>
      <c r="K117" s="11" t="s">
        <v>31</v>
      </c>
      <c r="L117" s="11" t="s">
        <v>31</v>
      </c>
    </row>
    <row r="118" spans="1:12" x14ac:dyDescent="0.25">
      <c r="A118" s="11" t="s">
        <v>125</v>
      </c>
      <c r="B118" s="11" t="s">
        <v>83</v>
      </c>
      <c r="C118" s="11" t="s">
        <v>92</v>
      </c>
      <c r="D118" s="11" t="s">
        <v>31</v>
      </c>
      <c r="E118" s="11" t="s">
        <v>31</v>
      </c>
      <c r="F118" s="11" t="s">
        <v>31</v>
      </c>
      <c r="G118" s="11" t="s">
        <v>31</v>
      </c>
      <c r="H118" s="11" t="s">
        <v>31</v>
      </c>
      <c r="I118" s="11" t="s">
        <v>31</v>
      </c>
      <c r="J118" s="3">
        <v>18</v>
      </c>
      <c r="K118" s="11" t="s">
        <v>31</v>
      </c>
      <c r="L118" s="11" t="s">
        <v>31</v>
      </c>
    </row>
    <row r="119" spans="1:12" x14ac:dyDescent="0.25">
      <c r="A119" s="11" t="s">
        <v>125</v>
      </c>
      <c r="B119" s="11" t="s">
        <v>37</v>
      </c>
      <c r="C119" s="11" t="s">
        <v>84</v>
      </c>
      <c r="D119" s="11" t="s">
        <v>31</v>
      </c>
      <c r="E119" s="11" t="s">
        <v>31</v>
      </c>
      <c r="F119" s="11" t="s">
        <v>31</v>
      </c>
      <c r="G119" s="11" t="s">
        <v>31</v>
      </c>
      <c r="H119" s="11" t="s">
        <v>31</v>
      </c>
      <c r="I119" s="11" t="s">
        <v>31</v>
      </c>
      <c r="J119" s="22" t="s">
        <v>31</v>
      </c>
      <c r="K119" s="11" t="s">
        <v>31</v>
      </c>
      <c r="L119" s="11" t="s">
        <v>31</v>
      </c>
    </row>
    <row r="120" spans="1:12" x14ac:dyDescent="0.25">
      <c r="A120" s="11" t="s">
        <v>125</v>
      </c>
      <c r="B120" s="11" t="s">
        <v>39</v>
      </c>
      <c r="C120" s="11" t="s">
        <v>127</v>
      </c>
      <c r="D120" s="11" t="s">
        <v>31</v>
      </c>
      <c r="E120" s="11" t="s">
        <v>31</v>
      </c>
      <c r="F120" s="11" t="s">
        <v>31</v>
      </c>
      <c r="G120" s="11" t="s">
        <v>31</v>
      </c>
      <c r="H120" s="11" t="s">
        <v>31</v>
      </c>
      <c r="I120" s="11" t="s">
        <v>31</v>
      </c>
      <c r="J120" s="3">
        <v>12</v>
      </c>
      <c r="K120" s="11" t="s">
        <v>31</v>
      </c>
      <c r="L120" s="11" t="s">
        <v>31</v>
      </c>
    </row>
    <row r="121" spans="1:12" x14ac:dyDescent="0.25">
      <c r="A121" s="11" t="s">
        <v>125</v>
      </c>
      <c r="B121" s="11" t="s">
        <v>69</v>
      </c>
      <c r="C121" s="11" t="s">
        <v>94</v>
      </c>
      <c r="D121" s="11" t="s">
        <v>31</v>
      </c>
      <c r="E121" s="11" t="s">
        <v>31</v>
      </c>
      <c r="F121" s="11" t="s">
        <v>31</v>
      </c>
      <c r="G121" s="11" t="s">
        <v>31</v>
      </c>
      <c r="H121" s="11" t="s">
        <v>31</v>
      </c>
      <c r="I121" s="11" t="s">
        <v>31</v>
      </c>
      <c r="J121" s="11" t="s">
        <v>31</v>
      </c>
      <c r="K121" s="11" t="s">
        <v>31</v>
      </c>
      <c r="L121" s="11" t="s">
        <v>31</v>
      </c>
    </row>
    <row r="122" spans="1:12" x14ac:dyDescent="0.25">
      <c r="A122" s="11" t="s">
        <v>125</v>
      </c>
      <c r="B122" s="11" t="s">
        <v>41</v>
      </c>
      <c r="C122" s="11" t="s">
        <v>50</v>
      </c>
      <c r="D122" s="11" t="s">
        <v>31</v>
      </c>
      <c r="E122" s="11" t="s">
        <v>31</v>
      </c>
      <c r="F122" s="11" t="s">
        <v>31</v>
      </c>
      <c r="G122" s="11" t="s">
        <v>31</v>
      </c>
      <c r="H122" s="11" t="s">
        <v>31</v>
      </c>
      <c r="I122" s="11" t="s">
        <v>31</v>
      </c>
      <c r="J122" s="11" t="s">
        <v>31</v>
      </c>
      <c r="K122" s="11" t="s">
        <v>31</v>
      </c>
      <c r="L122" s="11" t="s">
        <v>31</v>
      </c>
    </row>
    <row r="123" spans="1:12" x14ac:dyDescent="0.25">
      <c r="A123" s="11" t="s">
        <v>125</v>
      </c>
      <c r="B123" s="11" t="s">
        <v>88</v>
      </c>
      <c r="C123" s="11" t="s">
        <v>128</v>
      </c>
      <c r="D123" s="11" t="s">
        <v>31</v>
      </c>
      <c r="E123" s="11" t="s">
        <v>31</v>
      </c>
      <c r="F123" s="11" t="s">
        <v>31</v>
      </c>
      <c r="G123" s="11" t="s">
        <v>31</v>
      </c>
      <c r="H123" s="11" t="s">
        <v>31</v>
      </c>
      <c r="I123" s="11" t="s">
        <v>31</v>
      </c>
      <c r="J123" s="11" t="s">
        <v>31</v>
      </c>
      <c r="K123" s="11" t="s">
        <v>31</v>
      </c>
      <c r="L123" s="11" t="s">
        <v>31</v>
      </c>
    </row>
    <row r="124" spans="1:12" x14ac:dyDescent="0.25">
      <c r="A124" s="11" t="s">
        <v>125</v>
      </c>
      <c r="B124" s="11" t="s">
        <v>129</v>
      </c>
      <c r="C124" s="11" t="s">
        <v>130</v>
      </c>
      <c r="D124" s="11" t="s">
        <v>31</v>
      </c>
      <c r="E124" s="11" t="s">
        <v>31</v>
      </c>
      <c r="F124" s="11" t="s">
        <v>31</v>
      </c>
      <c r="G124" s="11" t="s">
        <v>31</v>
      </c>
      <c r="H124" s="11" t="s">
        <v>31</v>
      </c>
      <c r="I124" s="11" t="s">
        <v>31</v>
      </c>
      <c r="J124" s="11" t="s">
        <v>31</v>
      </c>
      <c r="K124" s="11" t="s">
        <v>31</v>
      </c>
      <c r="L124" s="11" t="s">
        <v>31</v>
      </c>
    </row>
    <row r="125" spans="1:12" ht="26.25" x14ac:dyDescent="0.25">
      <c r="A125" s="15"/>
      <c r="B125" s="15"/>
      <c r="C125" s="15" t="s">
        <v>27</v>
      </c>
      <c r="D125" s="15" t="s">
        <v>1</v>
      </c>
      <c r="E125" s="15" t="s">
        <v>2</v>
      </c>
      <c r="F125" s="15" t="s">
        <v>3</v>
      </c>
      <c r="G125" s="15" t="s">
        <v>4</v>
      </c>
      <c r="H125" s="15" t="s">
        <v>5</v>
      </c>
      <c r="I125" s="15" t="s">
        <v>6</v>
      </c>
      <c r="J125" s="15" t="s">
        <v>7</v>
      </c>
      <c r="K125" s="15" t="s">
        <v>8</v>
      </c>
      <c r="L125" s="15" t="s">
        <v>9</v>
      </c>
    </row>
    <row r="126" spans="1:12" x14ac:dyDescent="0.25">
      <c r="A126" s="15"/>
      <c r="B126" s="15"/>
      <c r="C126" s="15" t="s">
        <v>28</v>
      </c>
      <c r="D126" s="15" t="s">
        <v>18</v>
      </c>
      <c r="E126" s="15" t="s">
        <v>18</v>
      </c>
      <c r="F126" s="15" t="s">
        <v>18</v>
      </c>
      <c r="G126" s="15" t="s">
        <v>18</v>
      </c>
      <c r="H126" s="15" t="s">
        <v>18</v>
      </c>
      <c r="I126" s="15" t="s">
        <v>18</v>
      </c>
      <c r="J126" s="15" t="s">
        <v>18</v>
      </c>
      <c r="K126" s="15" t="s">
        <v>18</v>
      </c>
      <c r="L126" s="15" t="s">
        <v>18</v>
      </c>
    </row>
    <row r="127" spans="1:12" ht="26.25" x14ac:dyDescent="0.25">
      <c r="A127" s="15" t="s">
        <v>140</v>
      </c>
      <c r="B127" s="15" t="s">
        <v>17</v>
      </c>
      <c r="C127" s="15" t="s">
        <v>141</v>
      </c>
      <c r="D127" s="15" t="s">
        <v>31</v>
      </c>
      <c r="E127" s="15" t="s">
        <v>31</v>
      </c>
      <c r="F127" s="15" t="s">
        <v>31</v>
      </c>
      <c r="G127" s="15" t="s">
        <v>31</v>
      </c>
      <c r="H127" s="15" t="s">
        <v>31</v>
      </c>
      <c r="I127" s="15" t="s">
        <v>31</v>
      </c>
      <c r="J127" s="14">
        <v>1900</v>
      </c>
      <c r="K127" s="14">
        <v>76</v>
      </c>
      <c r="L127" s="14">
        <v>11</v>
      </c>
    </row>
    <row r="128" spans="1:12" ht="26.25" x14ac:dyDescent="0.25">
      <c r="A128" s="15" t="s">
        <v>142</v>
      </c>
      <c r="B128" s="15" t="s">
        <v>17</v>
      </c>
      <c r="C128" s="15" t="s">
        <v>143</v>
      </c>
      <c r="D128" s="15" t="s">
        <v>31</v>
      </c>
      <c r="E128" s="15" t="s">
        <v>31</v>
      </c>
      <c r="F128" s="15" t="s">
        <v>31</v>
      </c>
      <c r="G128" s="15" t="s">
        <v>31</v>
      </c>
      <c r="H128" s="15" t="s">
        <v>31</v>
      </c>
      <c r="I128" s="15" t="s">
        <v>31</v>
      </c>
      <c r="J128" s="14">
        <v>44</v>
      </c>
      <c r="K128" s="14">
        <v>33</v>
      </c>
      <c r="L128" s="15" t="s">
        <v>31</v>
      </c>
    </row>
    <row r="129" spans="1:12" ht="26.25" x14ac:dyDescent="0.25">
      <c r="A129" s="15" t="s">
        <v>144</v>
      </c>
      <c r="B129" s="15" t="s">
        <v>17</v>
      </c>
      <c r="C129" s="15" t="s">
        <v>145</v>
      </c>
      <c r="D129" s="15" t="s">
        <v>31</v>
      </c>
      <c r="E129" s="15" t="s">
        <v>31</v>
      </c>
      <c r="F129" s="15" t="s">
        <v>31</v>
      </c>
      <c r="G129" s="15" t="s">
        <v>31</v>
      </c>
      <c r="H129" s="15" t="s">
        <v>31</v>
      </c>
      <c r="I129" s="15" t="s">
        <v>31</v>
      </c>
      <c r="J129" s="14">
        <v>1400</v>
      </c>
      <c r="K129" s="14">
        <v>51</v>
      </c>
      <c r="L129" s="15" t="s">
        <v>31</v>
      </c>
    </row>
    <row r="130" spans="1:12" ht="26.25" x14ac:dyDescent="0.25">
      <c r="A130" s="15" t="s">
        <v>146</v>
      </c>
      <c r="B130" s="15" t="s">
        <v>17</v>
      </c>
      <c r="C130" s="15" t="s">
        <v>147</v>
      </c>
      <c r="D130" s="15" t="s">
        <v>31</v>
      </c>
      <c r="E130" s="15" t="s">
        <v>31</v>
      </c>
      <c r="F130" s="15" t="s">
        <v>31</v>
      </c>
      <c r="G130" s="15" t="s">
        <v>31</v>
      </c>
      <c r="H130" s="15" t="s">
        <v>31</v>
      </c>
      <c r="I130" s="15" t="s">
        <v>31</v>
      </c>
      <c r="J130" s="14">
        <v>730</v>
      </c>
      <c r="K130" s="14">
        <v>32</v>
      </c>
      <c r="L130" s="15" t="s">
        <v>31</v>
      </c>
    </row>
    <row r="131" spans="1:12" ht="26.25" x14ac:dyDescent="0.25">
      <c r="A131" s="15" t="s">
        <v>148</v>
      </c>
      <c r="B131" s="15" t="s">
        <v>17</v>
      </c>
      <c r="C131" s="15" t="s">
        <v>149</v>
      </c>
      <c r="D131" s="15" t="s">
        <v>31</v>
      </c>
      <c r="E131" s="15" t="s">
        <v>31</v>
      </c>
      <c r="F131" s="15" t="s">
        <v>31</v>
      </c>
      <c r="G131" s="15" t="s">
        <v>31</v>
      </c>
      <c r="H131" s="15" t="s">
        <v>31</v>
      </c>
      <c r="I131" s="15" t="s">
        <v>31</v>
      </c>
      <c r="J131" s="14">
        <v>150</v>
      </c>
      <c r="K131" s="15" t="s">
        <v>31</v>
      </c>
      <c r="L131" s="15" t="s">
        <v>31</v>
      </c>
    </row>
    <row r="132" spans="1:12" x14ac:dyDescent="0.25">
      <c r="A132" s="15" t="s">
        <v>32</v>
      </c>
      <c r="B132" s="15" t="s">
        <v>17</v>
      </c>
      <c r="C132" s="15" t="s">
        <v>150</v>
      </c>
      <c r="D132" s="15" t="s">
        <v>31</v>
      </c>
      <c r="E132" s="15" t="s">
        <v>31</v>
      </c>
      <c r="F132" s="15" t="s">
        <v>31</v>
      </c>
      <c r="G132" s="15" t="s">
        <v>31</v>
      </c>
      <c r="H132" s="15" t="s">
        <v>31</v>
      </c>
      <c r="I132" s="15" t="s">
        <v>31</v>
      </c>
      <c r="J132" s="15" t="s">
        <v>31</v>
      </c>
      <c r="K132" s="15" t="s">
        <v>31</v>
      </c>
      <c r="L132" s="15" t="s">
        <v>31</v>
      </c>
    </row>
    <row r="133" spans="1:12" x14ac:dyDescent="0.25">
      <c r="A133" s="15" t="s">
        <v>35</v>
      </c>
      <c r="B133" s="15" t="s">
        <v>17</v>
      </c>
      <c r="C133" s="15" t="s">
        <v>151</v>
      </c>
      <c r="D133" s="15" t="s">
        <v>31</v>
      </c>
      <c r="E133" s="15" t="s">
        <v>31</v>
      </c>
      <c r="F133" s="15" t="s">
        <v>31</v>
      </c>
      <c r="G133" s="15" t="s">
        <v>31</v>
      </c>
      <c r="H133" s="15" t="s">
        <v>31</v>
      </c>
      <c r="I133" s="15" t="s">
        <v>31</v>
      </c>
      <c r="J133" s="15" t="s">
        <v>31</v>
      </c>
      <c r="K133" s="15" t="s">
        <v>31</v>
      </c>
      <c r="L133" s="15" t="s">
        <v>31</v>
      </c>
    </row>
    <row r="134" spans="1:12" x14ac:dyDescent="0.25">
      <c r="A134" s="15" t="s">
        <v>152</v>
      </c>
      <c r="B134" s="15" t="s">
        <v>17</v>
      </c>
      <c r="C134" s="15" t="s">
        <v>153</v>
      </c>
      <c r="D134" s="15" t="s">
        <v>31</v>
      </c>
      <c r="E134" s="15" t="s">
        <v>31</v>
      </c>
      <c r="F134" s="15" t="s">
        <v>31</v>
      </c>
      <c r="G134" s="15" t="s">
        <v>31</v>
      </c>
      <c r="H134" s="15" t="s">
        <v>31</v>
      </c>
      <c r="I134" s="15" t="s">
        <v>31</v>
      </c>
      <c r="J134" s="15" t="s">
        <v>31</v>
      </c>
      <c r="K134" s="15" t="s">
        <v>31</v>
      </c>
      <c r="L134" s="15" t="s">
        <v>31</v>
      </c>
    </row>
    <row r="135" spans="1:12" x14ac:dyDescent="0.25">
      <c r="A135" s="15" t="s">
        <v>154</v>
      </c>
      <c r="B135" s="15" t="s">
        <v>17</v>
      </c>
      <c r="C135" s="15" t="s">
        <v>155</v>
      </c>
      <c r="D135" s="15" t="s">
        <v>31</v>
      </c>
      <c r="E135" s="15" t="s">
        <v>31</v>
      </c>
      <c r="F135" s="15" t="s">
        <v>31</v>
      </c>
      <c r="G135" s="15" t="s">
        <v>31</v>
      </c>
      <c r="H135" s="15" t="s">
        <v>31</v>
      </c>
      <c r="I135" s="15" t="s">
        <v>31</v>
      </c>
      <c r="J135" s="14">
        <v>11</v>
      </c>
      <c r="K135" s="14">
        <v>12</v>
      </c>
      <c r="L135" s="15" t="s">
        <v>31</v>
      </c>
    </row>
    <row r="136" spans="1:12" ht="26.25" x14ac:dyDescent="0.25">
      <c r="A136" s="18"/>
      <c r="B136" s="18"/>
      <c r="C136" s="18" t="s">
        <v>27</v>
      </c>
      <c r="D136" s="18" t="s">
        <v>1</v>
      </c>
      <c r="E136" s="18" t="s">
        <v>2</v>
      </c>
      <c r="F136" s="18" t="s">
        <v>3</v>
      </c>
      <c r="G136" s="18" t="s">
        <v>4</v>
      </c>
      <c r="H136" s="18" t="s">
        <v>5</v>
      </c>
      <c r="I136" s="18" t="s">
        <v>6</v>
      </c>
      <c r="J136" s="18" t="s">
        <v>7</v>
      </c>
      <c r="K136" s="18" t="s">
        <v>8</v>
      </c>
      <c r="L136" s="18" t="s">
        <v>9</v>
      </c>
    </row>
    <row r="137" spans="1:12" x14ac:dyDescent="0.25">
      <c r="A137" s="18"/>
      <c r="B137" s="18"/>
      <c r="C137" s="18" t="s">
        <v>28</v>
      </c>
      <c r="D137" s="18" t="s">
        <v>18</v>
      </c>
      <c r="E137" s="18" t="s">
        <v>18</v>
      </c>
      <c r="F137" s="18" t="s">
        <v>18</v>
      </c>
      <c r="G137" s="18" t="s">
        <v>18</v>
      </c>
      <c r="H137" s="18" t="s">
        <v>18</v>
      </c>
      <c r="I137" s="18" t="s">
        <v>18</v>
      </c>
      <c r="J137" s="18" t="s">
        <v>18</v>
      </c>
      <c r="K137" s="18" t="s">
        <v>18</v>
      </c>
      <c r="L137" s="18" t="s">
        <v>18</v>
      </c>
    </row>
    <row r="138" spans="1:12" x14ac:dyDescent="0.25">
      <c r="A138" s="18" t="s">
        <v>168</v>
      </c>
      <c r="B138" s="18" t="s">
        <v>20</v>
      </c>
      <c r="C138" s="18" t="s">
        <v>95</v>
      </c>
      <c r="D138" s="18" t="s">
        <v>31</v>
      </c>
      <c r="E138" s="18" t="s">
        <v>31</v>
      </c>
      <c r="F138" s="18" t="s">
        <v>31</v>
      </c>
      <c r="G138" s="18" t="s">
        <v>31</v>
      </c>
      <c r="H138" s="18" t="s">
        <v>31</v>
      </c>
      <c r="I138" s="18" t="s">
        <v>31</v>
      </c>
      <c r="J138" s="14">
        <v>37</v>
      </c>
      <c r="K138" s="18" t="s">
        <v>31</v>
      </c>
      <c r="L138" s="18" t="s">
        <v>31</v>
      </c>
    </row>
    <row r="139" spans="1:12" x14ac:dyDescent="0.25">
      <c r="A139" s="18" t="s">
        <v>168</v>
      </c>
      <c r="B139" s="18" t="s">
        <v>22</v>
      </c>
      <c r="C139" s="18" t="s">
        <v>169</v>
      </c>
      <c r="D139" s="18" t="s">
        <v>31</v>
      </c>
      <c r="E139" s="18" t="s">
        <v>31</v>
      </c>
      <c r="F139" s="18" t="s">
        <v>31</v>
      </c>
      <c r="G139" s="18" t="s">
        <v>31</v>
      </c>
      <c r="H139" s="18" t="s">
        <v>31</v>
      </c>
      <c r="I139" s="18" t="s">
        <v>31</v>
      </c>
      <c r="J139" s="18" t="s">
        <v>31</v>
      </c>
      <c r="K139" s="18" t="s">
        <v>31</v>
      </c>
      <c r="L139" s="18" t="s">
        <v>31</v>
      </c>
    </row>
    <row r="140" spans="1:12" x14ac:dyDescent="0.25">
      <c r="A140" s="18" t="s">
        <v>168</v>
      </c>
      <c r="B140" s="18" t="s">
        <v>23</v>
      </c>
      <c r="C140" s="18" t="s">
        <v>87</v>
      </c>
      <c r="D140" s="18" t="s">
        <v>31</v>
      </c>
      <c r="E140" s="18" t="s">
        <v>31</v>
      </c>
      <c r="F140" s="18" t="s">
        <v>31</v>
      </c>
      <c r="G140" s="18" t="s">
        <v>31</v>
      </c>
      <c r="H140" s="18" t="s">
        <v>31</v>
      </c>
      <c r="I140" s="18" t="s">
        <v>31</v>
      </c>
      <c r="J140" s="18" t="s">
        <v>31</v>
      </c>
      <c r="K140" s="18" t="s">
        <v>31</v>
      </c>
      <c r="L140" s="18" t="s">
        <v>31</v>
      </c>
    </row>
    <row r="141" spans="1:12" x14ac:dyDescent="0.25">
      <c r="A141" s="18" t="s">
        <v>168</v>
      </c>
      <c r="B141" s="18" t="s">
        <v>83</v>
      </c>
      <c r="C141" s="18" t="s">
        <v>92</v>
      </c>
      <c r="D141" s="18" t="s">
        <v>31</v>
      </c>
      <c r="E141" s="18" t="s">
        <v>31</v>
      </c>
      <c r="F141" s="18" t="s">
        <v>31</v>
      </c>
      <c r="G141" s="18" t="s">
        <v>31</v>
      </c>
      <c r="H141" s="18" t="s">
        <v>31</v>
      </c>
      <c r="I141" s="18" t="s">
        <v>31</v>
      </c>
      <c r="J141" s="18" t="s">
        <v>31</v>
      </c>
      <c r="K141" s="18" t="s">
        <v>31</v>
      </c>
      <c r="L141" s="18" t="s">
        <v>31</v>
      </c>
    </row>
    <row r="142" spans="1:12" x14ac:dyDescent="0.25">
      <c r="A142" s="18" t="s">
        <v>168</v>
      </c>
      <c r="B142" s="18" t="s">
        <v>37</v>
      </c>
      <c r="C142" s="18" t="s">
        <v>40</v>
      </c>
      <c r="D142" s="18" t="s">
        <v>31</v>
      </c>
      <c r="E142" s="18" t="s">
        <v>31</v>
      </c>
      <c r="F142" s="18" t="s">
        <v>31</v>
      </c>
      <c r="G142" s="18" t="s">
        <v>31</v>
      </c>
      <c r="H142" s="18" t="s">
        <v>31</v>
      </c>
      <c r="I142" s="14">
        <v>14</v>
      </c>
      <c r="J142" s="18" t="s">
        <v>31</v>
      </c>
      <c r="K142" s="18" t="s">
        <v>31</v>
      </c>
      <c r="L142" s="18" t="s">
        <v>31</v>
      </c>
    </row>
    <row r="143" spans="1:12" x14ac:dyDescent="0.25">
      <c r="A143" s="18" t="s">
        <v>168</v>
      </c>
      <c r="B143" s="18" t="s">
        <v>39</v>
      </c>
      <c r="C143" s="18" t="s">
        <v>92</v>
      </c>
      <c r="D143" s="18" t="s">
        <v>31</v>
      </c>
      <c r="E143" s="18" t="s">
        <v>31</v>
      </c>
      <c r="F143" s="14">
        <v>21</v>
      </c>
      <c r="G143" s="18" t="s">
        <v>31</v>
      </c>
      <c r="H143" s="18" t="s">
        <v>31</v>
      </c>
      <c r="I143" s="14">
        <v>110</v>
      </c>
      <c r="J143" s="18" t="s">
        <v>31</v>
      </c>
      <c r="K143" s="18" t="s">
        <v>31</v>
      </c>
      <c r="L143" s="18" t="s">
        <v>31</v>
      </c>
    </row>
    <row r="144" spans="1:12" x14ac:dyDescent="0.25">
      <c r="A144" s="18" t="s">
        <v>168</v>
      </c>
      <c r="B144" s="18" t="s">
        <v>69</v>
      </c>
      <c r="C144" s="18" t="s">
        <v>59</v>
      </c>
      <c r="D144" s="14">
        <v>10</v>
      </c>
      <c r="E144" s="18" t="s">
        <v>31</v>
      </c>
      <c r="F144" s="14">
        <v>19</v>
      </c>
      <c r="G144" s="18" t="s">
        <v>31</v>
      </c>
      <c r="H144" s="18" t="s">
        <v>31</v>
      </c>
      <c r="I144" s="14">
        <v>130</v>
      </c>
      <c r="J144" s="18" t="s">
        <v>31</v>
      </c>
      <c r="K144" s="18" t="s">
        <v>31</v>
      </c>
      <c r="L144" s="18" t="s">
        <v>31</v>
      </c>
    </row>
    <row r="145" spans="1:12" x14ac:dyDescent="0.25">
      <c r="A145" s="18" t="s">
        <v>168</v>
      </c>
      <c r="B145" s="18" t="s">
        <v>41</v>
      </c>
      <c r="C145" s="18" t="s">
        <v>117</v>
      </c>
      <c r="D145" s="14">
        <v>18</v>
      </c>
      <c r="E145" s="18" t="s">
        <v>31</v>
      </c>
      <c r="F145" s="18" t="s">
        <v>31</v>
      </c>
      <c r="G145" s="18" t="s">
        <v>31</v>
      </c>
      <c r="H145" s="18" t="s">
        <v>31</v>
      </c>
      <c r="I145" s="14">
        <v>72</v>
      </c>
      <c r="J145" s="18" t="s">
        <v>31</v>
      </c>
      <c r="K145" s="18" t="s">
        <v>31</v>
      </c>
      <c r="L145" s="18" t="s">
        <v>31</v>
      </c>
    </row>
    <row r="146" spans="1:12" x14ac:dyDescent="0.25">
      <c r="A146" s="18" t="s">
        <v>168</v>
      </c>
      <c r="B146" s="18" t="s">
        <v>43</v>
      </c>
      <c r="C146" s="18" t="s">
        <v>50</v>
      </c>
      <c r="D146" s="14">
        <v>22</v>
      </c>
      <c r="E146" s="18" t="s">
        <v>31</v>
      </c>
      <c r="F146" s="18" t="s">
        <v>31</v>
      </c>
      <c r="G146" s="18" t="s">
        <v>31</v>
      </c>
      <c r="H146" s="14">
        <v>11</v>
      </c>
      <c r="I146" s="14">
        <v>28</v>
      </c>
      <c r="J146" s="18" t="s">
        <v>31</v>
      </c>
      <c r="K146" s="18" t="s">
        <v>31</v>
      </c>
      <c r="L146" s="18" t="s">
        <v>31</v>
      </c>
    </row>
    <row r="147" spans="1:12" x14ac:dyDescent="0.25">
      <c r="A147" s="18" t="s">
        <v>170</v>
      </c>
      <c r="B147" s="18" t="s">
        <v>20</v>
      </c>
      <c r="C147" s="18" t="s">
        <v>114</v>
      </c>
      <c r="D147" s="18" t="s">
        <v>31</v>
      </c>
      <c r="E147" s="18" t="s">
        <v>31</v>
      </c>
      <c r="F147" s="18" t="s">
        <v>31</v>
      </c>
      <c r="G147" s="18" t="s">
        <v>31</v>
      </c>
      <c r="H147" s="18" t="s">
        <v>31</v>
      </c>
      <c r="I147" s="18" t="s">
        <v>31</v>
      </c>
      <c r="J147" s="18" t="s">
        <v>31</v>
      </c>
      <c r="K147" s="18" t="s">
        <v>31</v>
      </c>
      <c r="L147" s="18" t="s">
        <v>31</v>
      </c>
    </row>
    <row r="148" spans="1:12" x14ac:dyDescent="0.25">
      <c r="A148" s="18" t="s">
        <v>170</v>
      </c>
      <c r="B148" s="18" t="s">
        <v>22</v>
      </c>
      <c r="C148" s="18" t="s">
        <v>113</v>
      </c>
      <c r="D148" s="18" t="s">
        <v>31</v>
      </c>
      <c r="E148" s="18" t="s">
        <v>31</v>
      </c>
      <c r="F148" s="18" t="s">
        <v>31</v>
      </c>
      <c r="G148" s="18" t="s">
        <v>31</v>
      </c>
      <c r="H148" s="18" t="s">
        <v>31</v>
      </c>
      <c r="I148" s="18" t="s">
        <v>31</v>
      </c>
      <c r="J148" s="18" t="s">
        <v>31</v>
      </c>
      <c r="K148" s="18" t="s">
        <v>31</v>
      </c>
      <c r="L148" s="18" t="s">
        <v>31</v>
      </c>
    </row>
    <row r="149" spans="1:12" x14ac:dyDescent="0.25">
      <c r="A149" s="18" t="s">
        <v>170</v>
      </c>
      <c r="B149" s="18" t="s">
        <v>23</v>
      </c>
      <c r="C149" s="18" t="s">
        <v>169</v>
      </c>
      <c r="D149" s="18" t="s">
        <v>31</v>
      </c>
      <c r="E149" s="18" t="s">
        <v>31</v>
      </c>
      <c r="F149" s="18" t="s">
        <v>31</v>
      </c>
      <c r="G149" s="18" t="s">
        <v>31</v>
      </c>
      <c r="H149" s="18" t="s">
        <v>31</v>
      </c>
      <c r="I149" s="18" t="s">
        <v>31</v>
      </c>
      <c r="J149" s="18" t="s">
        <v>31</v>
      </c>
      <c r="K149" s="18" t="s">
        <v>31</v>
      </c>
      <c r="L149" s="18" t="s">
        <v>31</v>
      </c>
    </row>
    <row r="150" spans="1:12" x14ac:dyDescent="0.25">
      <c r="A150" s="18" t="s">
        <v>170</v>
      </c>
      <c r="B150" s="18" t="s">
        <v>83</v>
      </c>
      <c r="C150" s="18" t="s">
        <v>40</v>
      </c>
      <c r="D150" s="18" t="s">
        <v>31</v>
      </c>
      <c r="E150" s="18" t="s">
        <v>31</v>
      </c>
      <c r="F150" s="18" t="s">
        <v>31</v>
      </c>
      <c r="G150" s="18" t="s">
        <v>31</v>
      </c>
      <c r="H150" s="18" t="s">
        <v>31</v>
      </c>
      <c r="I150" s="18" t="s">
        <v>31</v>
      </c>
      <c r="J150" s="18" t="s">
        <v>31</v>
      </c>
      <c r="K150" s="18" t="s">
        <v>31</v>
      </c>
      <c r="L150" s="18" t="s">
        <v>31</v>
      </c>
    </row>
    <row r="151" spans="1:12" x14ac:dyDescent="0.25">
      <c r="A151" s="18" t="s">
        <v>170</v>
      </c>
      <c r="B151" s="18" t="s">
        <v>37</v>
      </c>
      <c r="C151" s="18" t="s">
        <v>68</v>
      </c>
      <c r="D151" s="18" t="s">
        <v>31</v>
      </c>
      <c r="E151" s="18" t="s">
        <v>31</v>
      </c>
      <c r="F151" s="18" t="s">
        <v>31</v>
      </c>
      <c r="G151" s="18" t="s">
        <v>31</v>
      </c>
      <c r="H151" s="18" t="s">
        <v>31</v>
      </c>
      <c r="I151" s="18" t="s">
        <v>31</v>
      </c>
      <c r="J151" s="18" t="s">
        <v>31</v>
      </c>
      <c r="K151" s="18" t="s">
        <v>31</v>
      </c>
      <c r="L151" s="18" t="s">
        <v>31</v>
      </c>
    </row>
    <row r="152" spans="1:12" x14ac:dyDescent="0.25">
      <c r="A152" s="18" t="s">
        <v>170</v>
      </c>
      <c r="B152" s="18" t="s">
        <v>39</v>
      </c>
      <c r="C152" s="18" t="s">
        <v>94</v>
      </c>
      <c r="D152" s="18" t="s">
        <v>31</v>
      </c>
      <c r="E152" s="18" t="s">
        <v>31</v>
      </c>
      <c r="F152" s="18" t="s">
        <v>31</v>
      </c>
      <c r="G152" s="18" t="s">
        <v>31</v>
      </c>
      <c r="H152" s="18" t="s">
        <v>31</v>
      </c>
      <c r="I152" s="18" t="s">
        <v>31</v>
      </c>
      <c r="J152" s="18" t="s">
        <v>31</v>
      </c>
      <c r="K152" s="18" t="s">
        <v>31</v>
      </c>
      <c r="L152" s="18" t="s">
        <v>31</v>
      </c>
    </row>
    <row r="153" spans="1:12" x14ac:dyDescent="0.25">
      <c r="A153" s="18" t="s">
        <v>170</v>
      </c>
      <c r="B153" s="18" t="s">
        <v>69</v>
      </c>
      <c r="C153" s="18" t="s">
        <v>48</v>
      </c>
      <c r="D153" s="18" t="s">
        <v>31</v>
      </c>
      <c r="E153" s="18" t="s">
        <v>31</v>
      </c>
      <c r="F153" s="18" t="s">
        <v>31</v>
      </c>
      <c r="G153" s="18" t="s">
        <v>31</v>
      </c>
      <c r="H153" s="18" t="s">
        <v>31</v>
      </c>
      <c r="I153" s="18" t="s">
        <v>31</v>
      </c>
      <c r="J153" s="18" t="s">
        <v>31</v>
      </c>
      <c r="K153" s="18" t="s">
        <v>31</v>
      </c>
      <c r="L153" s="18" t="s">
        <v>31</v>
      </c>
    </row>
    <row r="154" spans="1:12" x14ac:dyDescent="0.25">
      <c r="A154" s="18" t="s">
        <v>170</v>
      </c>
      <c r="B154" s="18" t="s">
        <v>41</v>
      </c>
      <c r="C154" s="18" t="s">
        <v>171</v>
      </c>
      <c r="D154" s="18" t="s">
        <v>31</v>
      </c>
      <c r="E154" s="18" t="s">
        <v>31</v>
      </c>
      <c r="F154" s="18" t="s">
        <v>31</v>
      </c>
      <c r="G154" s="18" t="s">
        <v>31</v>
      </c>
      <c r="H154" s="18" t="s">
        <v>31</v>
      </c>
      <c r="I154" s="18" t="s">
        <v>31</v>
      </c>
      <c r="J154" s="18" t="s">
        <v>31</v>
      </c>
      <c r="K154" s="18" t="s">
        <v>31</v>
      </c>
      <c r="L154" s="18" t="s">
        <v>31</v>
      </c>
    </row>
    <row r="155" spans="1:12" ht="26.25" x14ac:dyDescent="0.25">
      <c r="A155" s="19"/>
      <c r="B155" s="19"/>
      <c r="C155" s="19" t="s">
        <v>27</v>
      </c>
      <c r="D155" s="19" t="s">
        <v>1</v>
      </c>
      <c r="E155" s="19" t="s">
        <v>2</v>
      </c>
      <c r="F155" s="19" t="s">
        <v>3</v>
      </c>
      <c r="G155" s="19" t="s">
        <v>4</v>
      </c>
      <c r="H155" s="19" t="s">
        <v>5</v>
      </c>
      <c r="I155" s="19" t="s">
        <v>6</v>
      </c>
      <c r="J155" s="19" t="s">
        <v>7</v>
      </c>
      <c r="K155" s="19" t="s">
        <v>8</v>
      </c>
      <c r="L155" s="19" t="s">
        <v>9</v>
      </c>
    </row>
    <row r="156" spans="1:12" x14ac:dyDescent="0.25">
      <c r="A156" s="19"/>
      <c r="B156" s="19"/>
      <c r="C156" s="19" t="s">
        <v>28</v>
      </c>
      <c r="D156" s="19" t="s">
        <v>18</v>
      </c>
      <c r="E156" s="19" t="s">
        <v>18</v>
      </c>
      <c r="F156" s="19" t="s">
        <v>18</v>
      </c>
      <c r="G156" s="19" t="s">
        <v>18</v>
      </c>
      <c r="H156" s="19" t="s">
        <v>18</v>
      </c>
      <c r="I156" s="19" t="s">
        <v>18</v>
      </c>
      <c r="J156" s="19" t="s">
        <v>18</v>
      </c>
      <c r="K156" s="19" t="s">
        <v>18</v>
      </c>
      <c r="L156" s="19" t="s">
        <v>18</v>
      </c>
    </row>
    <row r="157" spans="1:12" x14ac:dyDescent="0.25">
      <c r="A157" s="19" t="s">
        <v>172</v>
      </c>
      <c r="B157" s="19" t="s">
        <v>20</v>
      </c>
      <c r="C157" s="19" t="s">
        <v>173</v>
      </c>
      <c r="D157" s="19" t="s">
        <v>31</v>
      </c>
      <c r="E157" s="19" t="s">
        <v>31</v>
      </c>
      <c r="F157" s="19" t="s">
        <v>31</v>
      </c>
      <c r="G157" s="19" t="s">
        <v>31</v>
      </c>
      <c r="H157" s="19" t="s">
        <v>31</v>
      </c>
      <c r="I157" s="19" t="s">
        <v>31</v>
      </c>
      <c r="J157" s="19">
        <v>29</v>
      </c>
      <c r="K157" s="19" t="s">
        <v>31</v>
      </c>
      <c r="L157" s="19" t="s">
        <v>31</v>
      </c>
    </row>
    <row r="158" spans="1:12" x14ac:dyDescent="0.25">
      <c r="A158" s="19" t="s">
        <v>172</v>
      </c>
      <c r="B158" s="19" t="s">
        <v>22</v>
      </c>
      <c r="C158" s="19" t="s">
        <v>174</v>
      </c>
      <c r="D158" s="19" t="s">
        <v>31</v>
      </c>
      <c r="E158" s="19" t="s">
        <v>31</v>
      </c>
      <c r="F158" s="19" t="s">
        <v>31</v>
      </c>
      <c r="G158" s="19" t="s">
        <v>31</v>
      </c>
      <c r="H158" s="19" t="s">
        <v>31</v>
      </c>
      <c r="I158" s="19" t="s">
        <v>31</v>
      </c>
      <c r="J158" s="19" t="s">
        <v>31</v>
      </c>
      <c r="K158" s="19" t="s">
        <v>31</v>
      </c>
      <c r="L158" s="19" t="s">
        <v>31</v>
      </c>
    </row>
    <row r="159" spans="1:12" x14ac:dyDescent="0.25">
      <c r="A159" s="19" t="s">
        <v>172</v>
      </c>
      <c r="B159" s="19" t="s">
        <v>23</v>
      </c>
      <c r="C159" s="19" t="s">
        <v>126</v>
      </c>
      <c r="D159" s="19" t="s">
        <v>31</v>
      </c>
      <c r="E159" s="19" t="s">
        <v>31</v>
      </c>
      <c r="F159" s="19" t="s">
        <v>31</v>
      </c>
      <c r="G159" s="19" t="s">
        <v>31</v>
      </c>
      <c r="H159" s="19" t="s">
        <v>31</v>
      </c>
      <c r="I159" s="19" t="s">
        <v>31</v>
      </c>
      <c r="J159" s="19" t="s">
        <v>31</v>
      </c>
      <c r="K159" s="19" t="s">
        <v>31</v>
      </c>
      <c r="L159" s="19" t="s">
        <v>31</v>
      </c>
    </row>
    <row r="160" spans="1:12" x14ac:dyDescent="0.25">
      <c r="A160" s="19" t="s">
        <v>172</v>
      </c>
      <c r="B160" s="19" t="s">
        <v>83</v>
      </c>
      <c r="C160" s="19" t="s">
        <v>169</v>
      </c>
      <c r="D160" s="19" t="s">
        <v>31</v>
      </c>
      <c r="E160" s="19" t="s">
        <v>31</v>
      </c>
      <c r="F160" s="19" t="s">
        <v>31</v>
      </c>
      <c r="G160" s="19" t="s">
        <v>31</v>
      </c>
      <c r="H160" s="19" t="s">
        <v>31</v>
      </c>
      <c r="I160" s="19" t="s">
        <v>31</v>
      </c>
      <c r="J160" s="19" t="s">
        <v>31</v>
      </c>
      <c r="K160" s="19" t="s">
        <v>31</v>
      </c>
      <c r="L160" s="19" t="s">
        <v>31</v>
      </c>
    </row>
    <row r="161" spans="1:12" x14ac:dyDescent="0.25">
      <c r="A161" s="19" t="s">
        <v>172</v>
      </c>
      <c r="B161" s="19" t="s">
        <v>37</v>
      </c>
      <c r="C161" s="19" t="s">
        <v>98</v>
      </c>
      <c r="D161" s="19" t="s">
        <v>31</v>
      </c>
      <c r="E161" s="19" t="s">
        <v>31</v>
      </c>
      <c r="F161" s="19" t="s">
        <v>31</v>
      </c>
      <c r="G161" s="19" t="s">
        <v>31</v>
      </c>
      <c r="H161" s="19" t="s">
        <v>31</v>
      </c>
      <c r="I161" s="19" t="s">
        <v>31</v>
      </c>
      <c r="J161" s="19" t="s">
        <v>31</v>
      </c>
      <c r="K161" s="19" t="s">
        <v>31</v>
      </c>
      <c r="L161" s="19" t="s">
        <v>31</v>
      </c>
    </row>
    <row r="162" spans="1:12" x14ac:dyDescent="0.25">
      <c r="A162" s="19" t="s">
        <v>172</v>
      </c>
      <c r="B162" s="19" t="s">
        <v>39</v>
      </c>
      <c r="C162" s="19" t="s">
        <v>175</v>
      </c>
      <c r="D162" s="19" t="s">
        <v>31</v>
      </c>
      <c r="E162" s="19" t="s">
        <v>31</v>
      </c>
      <c r="F162" s="19" t="s">
        <v>31</v>
      </c>
      <c r="G162" s="19" t="s">
        <v>31</v>
      </c>
      <c r="H162" s="19" t="s">
        <v>31</v>
      </c>
      <c r="I162" s="19" t="s">
        <v>31</v>
      </c>
      <c r="J162" s="19" t="s">
        <v>31</v>
      </c>
      <c r="K162" s="19" t="s">
        <v>31</v>
      </c>
      <c r="L162" s="19" t="s">
        <v>31</v>
      </c>
    </row>
    <row r="163" spans="1:12" x14ac:dyDescent="0.25">
      <c r="A163" s="19" t="s">
        <v>172</v>
      </c>
      <c r="B163" s="19" t="s">
        <v>69</v>
      </c>
      <c r="C163" s="19" t="s">
        <v>118</v>
      </c>
      <c r="D163" s="19" t="s">
        <v>31</v>
      </c>
      <c r="E163" s="19" t="s">
        <v>31</v>
      </c>
      <c r="F163" s="19" t="s">
        <v>31</v>
      </c>
      <c r="G163" s="19" t="s">
        <v>31</v>
      </c>
      <c r="H163" s="19" t="s">
        <v>31</v>
      </c>
      <c r="I163" s="19" t="s">
        <v>31</v>
      </c>
      <c r="J163" s="19" t="s">
        <v>31</v>
      </c>
      <c r="K163" s="19" t="s">
        <v>31</v>
      </c>
      <c r="L163" s="19" t="s">
        <v>31</v>
      </c>
    </row>
    <row r="164" spans="1:12" x14ac:dyDescent="0.25">
      <c r="A164" s="19" t="s">
        <v>172</v>
      </c>
      <c r="B164" s="19" t="s">
        <v>111</v>
      </c>
      <c r="C164" s="19" t="s">
        <v>176</v>
      </c>
      <c r="D164" s="19" t="s">
        <v>31</v>
      </c>
      <c r="E164" s="19" t="s">
        <v>31</v>
      </c>
      <c r="F164" s="19" t="s">
        <v>31</v>
      </c>
      <c r="G164" s="19" t="s">
        <v>31</v>
      </c>
      <c r="H164" s="19" t="s">
        <v>31</v>
      </c>
      <c r="I164" s="19" t="s">
        <v>31</v>
      </c>
      <c r="J164" s="19" t="s">
        <v>31</v>
      </c>
      <c r="K164" s="19" t="s">
        <v>31</v>
      </c>
      <c r="L164" s="19" t="s">
        <v>31</v>
      </c>
    </row>
    <row r="165" spans="1:12" x14ac:dyDescent="0.25">
      <c r="A165" s="19" t="s">
        <v>177</v>
      </c>
      <c r="B165" s="19" t="s">
        <v>178</v>
      </c>
      <c r="C165" s="19" t="s">
        <v>179</v>
      </c>
      <c r="D165" s="19" t="s">
        <v>31</v>
      </c>
      <c r="E165" s="19" t="s">
        <v>31</v>
      </c>
      <c r="F165" s="19" t="s">
        <v>31</v>
      </c>
      <c r="G165" s="19" t="s">
        <v>31</v>
      </c>
      <c r="H165" s="19" t="s">
        <v>31</v>
      </c>
      <c r="I165" s="19" t="s">
        <v>31</v>
      </c>
      <c r="J165" s="19" t="s">
        <v>31</v>
      </c>
      <c r="K165" s="19" t="s">
        <v>31</v>
      </c>
      <c r="L165" s="19" t="s">
        <v>31</v>
      </c>
    </row>
    <row r="166" spans="1:12" x14ac:dyDescent="0.25">
      <c r="A166" s="19" t="s">
        <v>177</v>
      </c>
      <c r="B166" s="19" t="s">
        <v>20</v>
      </c>
      <c r="C166" s="19" t="s">
        <v>174</v>
      </c>
      <c r="D166" s="19" t="s">
        <v>31</v>
      </c>
      <c r="E166" s="19" t="s">
        <v>31</v>
      </c>
      <c r="F166" s="19" t="s">
        <v>31</v>
      </c>
      <c r="G166" s="19" t="s">
        <v>31</v>
      </c>
      <c r="H166" s="19" t="s">
        <v>31</v>
      </c>
      <c r="I166" s="19" t="s">
        <v>31</v>
      </c>
      <c r="J166" s="14">
        <v>3300</v>
      </c>
      <c r="K166" s="14">
        <v>19</v>
      </c>
      <c r="L166" s="14">
        <v>13</v>
      </c>
    </row>
    <row r="167" spans="1:12" x14ac:dyDescent="0.25">
      <c r="A167" s="19" t="s">
        <v>177</v>
      </c>
      <c r="B167" s="19" t="s">
        <v>22</v>
      </c>
      <c r="C167" s="19" t="s">
        <v>50</v>
      </c>
      <c r="D167" s="19" t="s">
        <v>31</v>
      </c>
      <c r="E167" s="19" t="s">
        <v>31</v>
      </c>
      <c r="F167" s="19" t="s">
        <v>31</v>
      </c>
      <c r="G167" s="19" t="s">
        <v>31</v>
      </c>
      <c r="H167" s="19" t="s">
        <v>31</v>
      </c>
      <c r="I167" s="19" t="s">
        <v>31</v>
      </c>
      <c r="J167" s="14">
        <v>410</v>
      </c>
      <c r="K167" s="19" t="s">
        <v>31</v>
      </c>
      <c r="L167" s="19" t="s">
        <v>31</v>
      </c>
    </row>
    <row r="168" spans="1:12" x14ac:dyDescent="0.25">
      <c r="A168" s="19" t="s">
        <v>177</v>
      </c>
      <c r="B168" s="19" t="s">
        <v>23</v>
      </c>
      <c r="C168" s="19" t="s">
        <v>85</v>
      </c>
      <c r="D168" s="19" t="s">
        <v>31</v>
      </c>
      <c r="E168" s="19" t="s">
        <v>31</v>
      </c>
      <c r="F168" s="19" t="s">
        <v>31</v>
      </c>
      <c r="G168" s="19" t="s">
        <v>31</v>
      </c>
      <c r="H168" s="19" t="s">
        <v>31</v>
      </c>
      <c r="I168" s="19" t="s">
        <v>31</v>
      </c>
      <c r="J168" s="14">
        <v>170</v>
      </c>
      <c r="K168" s="19" t="s">
        <v>31</v>
      </c>
      <c r="L168" s="19" t="s">
        <v>31</v>
      </c>
    </row>
    <row r="169" spans="1:12" x14ac:dyDescent="0.25">
      <c r="A169" s="19" t="s">
        <v>177</v>
      </c>
      <c r="B169" s="19" t="s">
        <v>83</v>
      </c>
      <c r="C169" s="19" t="s">
        <v>104</v>
      </c>
      <c r="D169" s="19" t="s">
        <v>31</v>
      </c>
      <c r="E169" s="19" t="s">
        <v>31</v>
      </c>
      <c r="F169" s="19" t="s">
        <v>31</v>
      </c>
      <c r="G169" s="19" t="s">
        <v>31</v>
      </c>
      <c r="H169" s="19" t="s">
        <v>31</v>
      </c>
      <c r="I169" s="19" t="s">
        <v>31</v>
      </c>
      <c r="J169" s="14">
        <v>82</v>
      </c>
      <c r="K169" s="19" t="s">
        <v>31</v>
      </c>
      <c r="L169" s="19" t="s">
        <v>31</v>
      </c>
    </row>
    <row r="170" spans="1:12" x14ac:dyDescent="0.25">
      <c r="A170" s="19" t="s">
        <v>177</v>
      </c>
      <c r="B170" s="19" t="s">
        <v>37</v>
      </c>
      <c r="C170" s="19" t="s">
        <v>85</v>
      </c>
      <c r="D170" s="19" t="s">
        <v>31</v>
      </c>
      <c r="E170" s="19" t="s">
        <v>31</v>
      </c>
      <c r="F170" s="19" t="s">
        <v>31</v>
      </c>
      <c r="G170" s="19" t="s">
        <v>31</v>
      </c>
      <c r="H170" s="19" t="s">
        <v>31</v>
      </c>
      <c r="I170" s="19" t="s">
        <v>31</v>
      </c>
      <c r="J170" s="14">
        <v>26</v>
      </c>
      <c r="K170" s="19" t="s">
        <v>31</v>
      </c>
      <c r="L170" s="19" t="s">
        <v>31</v>
      </c>
    </row>
    <row r="171" spans="1:12" x14ac:dyDescent="0.25">
      <c r="A171" s="19" t="s">
        <v>177</v>
      </c>
      <c r="B171" s="19" t="s">
        <v>39</v>
      </c>
      <c r="C171" s="19" t="s">
        <v>87</v>
      </c>
      <c r="D171" s="19" t="s">
        <v>31</v>
      </c>
      <c r="E171" s="19" t="s">
        <v>31</v>
      </c>
      <c r="F171" s="19" t="s">
        <v>31</v>
      </c>
      <c r="G171" s="19" t="s">
        <v>31</v>
      </c>
      <c r="H171" s="19" t="s">
        <v>31</v>
      </c>
      <c r="I171" s="19" t="s">
        <v>31</v>
      </c>
      <c r="J171" s="19" t="s">
        <v>31</v>
      </c>
      <c r="K171" s="19" t="s">
        <v>31</v>
      </c>
      <c r="L171" s="19" t="s">
        <v>31</v>
      </c>
    </row>
    <row r="172" spans="1:12" x14ac:dyDescent="0.25">
      <c r="A172" s="19" t="s">
        <v>177</v>
      </c>
      <c r="B172" s="19" t="s">
        <v>123</v>
      </c>
      <c r="C172" s="19" t="s">
        <v>70</v>
      </c>
      <c r="D172" s="19" t="s">
        <v>31</v>
      </c>
      <c r="E172" s="19" t="s">
        <v>31</v>
      </c>
      <c r="F172" s="19" t="s">
        <v>31</v>
      </c>
      <c r="G172" s="19" t="s">
        <v>31</v>
      </c>
      <c r="H172" s="19" t="s">
        <v>31</v>
      </c>
      <c r="I172" s="19" t="s">
        <v>31</v>
      </c>
      <c r="J172" s="19" t="s">
        <v>31</v>
      </c>
      <c r="K172" s="19" t="s">
        <v>31</v>
      </c>
      <c r="L172" s="19" t="s">
        <v>31</v>
      </c>
    </row>
    <row r="173" spans="1:12" x14ac:dyDescent="0.25">
      <c r="A173" s="19" t="s">
        <v>177</v>
      </c>
      <c r="B173" s="19" t="s">
        <v>180</v>
      </c>
      <c r="C173" s="19" t="s">
        <v>38</v>
      </c>
      <c r="D173" s="19" t="s">
        <v>31</v>
      </c>
      <c r="E173" s="19" t="s">
        <v>31</v>
      </c>
      <c r="F173" s="19" t="s">
        <v>31</v>
      </c>
      <c r="G173" s="19" t="s">
        <v>31</v>
      </c>
      <c r="H173" s="19" t="s">
        <v>31</v>
      </c>
      <c r="I173" s="19" t="s">
        <v>31</v>
      </c>
      <c r="J173" s="14">
        <v>14</v>
      </c>
      <c r="K173" s="19" t="s">
        <v>31</v>
      </c>
      <c r="L173" s="19" t="s">
        <v>31</v>
      </c>
    </row>
    <row r="174" spans="1:12" ht="26.25" x14ac:dyDescent="0.25">
      <c r="A174" s="20"/>
      <c r="B174" s="20"/>
      <c r="C174" s="20" t="s">
        <v>0</v>
      </c>
      <c r="D174" s="20" t="s">
        <v>1</v>
      </c>
      <c r="E174" s="20" t="s">
        <v>2</v>
      </c>
      <c r="F174" s="20" t="s">
        <v>3</v>
      </c>
      <c r="G174" s="20" t="s">
        <v>4</v>
      </c>
      <c r="H174" s="20" t="s">
        <v>5</v>
      </c>
      <c r="I174" s="20" t="s">
        <v>6</v>
      </c>
      <c r="J174" s="20" t="s">
        <v>7</v>
      </c>
      <c r="K174" s="20" t="s">
        <v>8</v>
      </c>
      <c r="L174" s="20" t="s">
        <v>9</v>
      </c>
    </row>
    <row r="175" spans="1:12" x14ac:dyDescent="0.25">
      <c r="A175" s="20"/>
      <c r="B175" s="20"/>
      <c r="C175" s="20" t="s">
        <v>16</v>
      </c>
      <c r="D175" s="20" t="s">
        <v>18</v>
      </c>
      <c r="E175" s="20" t="s">
        <v>18</v>
      </c>
      <c r="F175" s="20" t="s">
        <v>18</v>
      </c>
      <c r="G175" s="20" t="s">
        <v>18</v>
      </c>
      <c r="H175" s="20" t="s">
        <v>18</v>
      </c>
      <c r="I175" s="20" t="s">
        <v>18</v>
      </c>
      <c r="J175" s="20" t="s">
        <v>18</v>
      </c>
      <c r="K175" s="20" t="s">
        <v>18</v>
      </c>
      <c r="L175" s="20" t="s">
        <v>18</v>
      </c>
    </row>
    <row r="176" spans="1:12" x14ac:dyDescent="0.25">
      <c r="A176" s="20" t="s">
        <v>181</v>
      </c>
      <c r="B176" s="20" t="s">
        <v>20</v>
      </c>
      <c r="C176" s="20" t="s">
        <v>20</v>
      </c>
      <c r="D176" s="20" t="s">
        <v>31</v>
      </c>
      <c r="E176" s="20" t="s">
        <v>31</v>
      </c>
      <c r="F176" s="20" t="s">
        <v>31</v>
      </c>
      <c r="G176" s="20" t="s">
        <v>31</v>
      </c>
      <c r="H176" s="20" t="s">
        <v>31</v>
      </c>
      <c r="I176" s="14">
        <v>13</v>
      </c>
      <c r="J176" s="14">
        <v>200</v>
      </c>
      <c r="K176" s="20" t="s">
        <v>31</v>
      </c>
      <c r="L176" s="20" t="s">
        <v>31</v>
      </c>
    </row>
    <row r="177" spans="1:12" x14ac:dyDescent="0.25">
      <c r="A177" s="20" t="s">
        <v>181</v>
      </c>
      <c r="B177" s="20" t="s">
        <v>32</v>
      </c>
      <c r="C177" s="20" t="s">
        <v>32</v>
      </c>
      <c r="D177" s="20" t="s">
        <v>31</v>
      </c>
      <c r="E177" s="20" t="s">
        <v>31</v>
      </c>
      <c r="F177" s="20" t="s">
        <v>31</v>
      </c>
      <c r="G177" s="20" t="s">
        <v>31</v>
      </c>
      <c r="H177" s="20" t="s">
        <v>31</v>
      </c>
      <c r="I177" s="20" t="s">
        <v>31</v>
      </c>
      <c r="J177" s="20" t="s">
        <v>31</v>
      </c>
      <c r="K177" s="20" t="s">
        <v>31</v>
      </c>
      <c r="L177" s="20" t="s">
        <v>31</v>
      </c>
    </row>
    <row r="178" spans="1:12" x14ac:dyDescent="0.25">
      <c r="A178" s="20" t="s">
        <v>181</v>
      </c>
      <c r="B178" s="20" t="s">
        <v>23</v>
      </c>
      <c r="C178" s="20" t="s">
        <v>23</v>
      </c>
      <c r="D178" s="20" t="s">
        <v>31</v>
      </c>
      <c r="E178" s="20" t="s">
        <v>31</v>
      </c>
      <c r="F178" s="20" t="s">
        <v>31</v>
      </c>
      <c r="G178" s="20" t="s">
        <v>31</v>
      </c>
      <c r="H178" s="20" t="s">
        <v>31</v>
      </c>
      <c r="I178" s="20" t="s">
        <v>31</v>
      </c>
      <c r="J178" s="14">
        <v>22</v>
      </c>
      <c r="K178" s="20" t="s">
        <v>31</v>
      </c>
      <c r="L178" s="20" t="s">
        <v>31</v>
      </c>
    </row>
    <row r="179" spans="1:12" x14ac:dyDescent="0.25">
      <c r="A179" s="20" t="s">
        <v>181</v>
      </c>
      <c r="B179" s="20" t="s">
        <v>35</v>
      </c>
      <c r="C179" s="20" t="s">
        <v>35</v>
      </c>
      <c r="D179" s="20" t="s">
        <v>31</v>
      </c>
      <c r="E179" s="20" t="s">
        <v>31</v>
      </c>
      <c r="F179" s="20" t="s">
        <v>31</v>
      </c>
      <c r="G179" s="20" t="s">
        <v>31</v>
      </c>
      <c r="H179" s="20" t="s">
        <v>31</v>
      </c>
      <c r="I179" s="20" t="s">
        <v>31</v>
      </c>
      <c r="J179" s="14">
        <v>11</v>
      </c>
      <c r="K179" s="20" t="s">
        <v>31</v>
      </c>
      <c r="L179" s="20" t="s">
        <v>31</v>
      </c>
    </row>
    <row r="180" spans="1:12" x14ac:dyDescent="0.25">
      <c r="A180" s="20" t="s">
        <v>181</v>
      </c>
      <c r="B180" s="20" t="s">
        <v>37</v>
      </c>
      <c r="C180" s="20" t="s">
        <v>37</v>
      </c>
      <c r="D180" s="20" t="s">
        <v>31</v>
      </c>
      <c r="E180" s="20" t="s">
        <v>31</v>
      </c>
      <c r="F180" s="20" t="s">
        <v>31</v>
      </c>
      <c r="G180" s="20" t="s">
        <v>31</v>
      </c>
      <c r="H180" s="20" t="s">
        <v>31</v>
      </c>
      <c r="I180" s="20" t="s">
        <v>31</v>
      </c>
      <c r="J180" s="20" t="s">
        <v>31</v>
      </c>
      <c r="K180" s="20" t="s">
        <v>31</v>
      </c>
      <c r="L180" s="20" t="s">
        <v>31</v>
      </c>
    </row>
    <row r="181" spans="1:12" x14ac:dyDescent="0.25">
      <c r="A181" s="20" t="s">
        <v>181</v>
      </c>
      <c r="B181" s="20" t="s">
        <v>39</v>
      </c>
      <c r="C181" s="20" t="s">
        <v>39</v>
      </c>
      <c r="D181" s="20" t="s">
        <v>31</v>
      </c>
      <c r="E181" s="20" t="s">
        <v>31</v>
      </c>
      <c r="F181" s="20" t="s">
        <v>31</v>
      </c>
      <c r="G181" s="20" t="s">
        <v>31</v>
      </c>
      <c r="H181" s="20" t="s">
        <v>31</v>
      </c>
      <c r="I181" s="20" t="s">
        <v>31</v>
      </c>
      <c r="J181" s="20" t="s">
        <v>31</v>
      </c>
      <c r="K181" s="20" t="s">
        <v>31</v>
      </c>
      <c r="L181" s="20" t="s">
        <v>31</v>
      </c>
    </row>
    <row r="182" spans="1:12" x14ac:dyDescent="0.25">
      <c r="A182" s="20" t="s">
        <v>181</v>
      </c>
      <c r="B182" s="20" t="s">
        <v>41</v>
      </c>
      <c r="C182" s="20" t="s">
        <v>41</v>
      </c>
      <c r="D182" s="20" t="s">
        <v>31</v>
      </c>
      <c r="E182" s="20" t="s">
        <v>31</v>
      </c>
      <c r="F182" s="20" t="s">
        <v>31</v>
      </c>
      <c r="G182" s="20" t="s">
        <v>31</v>
      </c>
      <c r="H182" s="20" t="s">
        <v>31</v>
      </c>
      <c r="I182" s="20" t="s">
        <v>31</v>
      </c>
      <c r="J182" s="20" t="s">
        <v>31</v>
      </c>
      <c r="K182" s="20" t="s">
        <v>31</v>
      </c>
      <c r="L182" s="20" t="s">
        <v>31</v>
      </c>
    </row>
    <row r="183" spans="1:12" x14ac:dyDescent="0.25">
      <c r="A183" s="20" t="s">
        <v>181</v>
      </c>
      <c r="B183" s="20" t="s">
        <v>61</v>
      </c>
      <c r="C183" s="20" t="s">
        <v>61</v>
      </c>
      <c r="D183" s="20" t="s">
        <v>31</v>
      </c>
      <c r="E183" s="20" t="s">
        <v>31</v>
      </c>
      <c r="F183" s="20" t="s">
        <v>31</v>
      </c>
      <c r="G183" s="20" t="s">
        <v>31</v>
      </c>
      <c r="H183" s="20" t="s">
        <v>31</v>
      </c>
      <c r="I183" s="20" t="s">
        <v>31</v>
      </c>
      <c r="J183" s="14">
        <v>26</v>
      </c>
      <c r="K183" s="20" t="s">
        <v>31</v>
      </c>
      <c r="L183" s="20" t="s">
        <v>31</v>
      </c>
    </row>
    <row r="184" spans="1:12" x14ac:dyDescent="0.25">
      <c r="A184" s="20" t="s">
        <v>181</v>
      </c>
      <c r="B184" s="20" t="s">
        <v>43</v>
      </c>
      <c r="C184" s="20" t="s">
        <v>43</v>
      </c>
      <c r="D184" s="20" t="s">
        <v>31</v>
      </c>
      <c r="E184" s="20" t="s">
        <v>31</v>
      </c>
      <c r="F184" s="20" t="s">
        <v>31</v>
      </c>
      <c r="G184" s="20" t="s">
        <v>31</v>
      </c>
      <c r="H184" s="20" t="s">
        <v>31</v>
      </c>
      <c r="I184" s="20" t="s">
        <v>31</v>
      </c>
      <c r="J184" s="20" t="s">
        <v>31</v>
      </c>
      <c r="K184" s="20" t="s">
        <v>31</v>
      </c>
      <c r="L184" s="20" t="s">
        <v>31</v>
      </c>
    </row>
    <row r="185" spans="1:12" x14ac:dyDescent="0.25">
      <c r="A185" s="20" t="s">
        <v>187</v>
      </c>
      <c r="B185" s="20" t="s">
        <v>20</v>
      </c>
      <c r="C185" s="20" t="s">
        <v>20</v>
      </c>
      <c r="D185" s="20" t="s">
        <v>31</v>
      </c>
      <c r="E185" s="20" t="s">
        <v>31</v>
      </c>
      <c r="F185" s="20" t="s">
        <v>31</v>
      </c>
      <c r="G185" s="20" t="s">
        <v>31</v>
      </c>
      <c r="H185" s="20" t="s">
        <v>31</v>
      </c>
      <c r="I185" s="20" t="s">
        <v>31</v>
      </c>
      <c r="J185" s="14">
        <v>280</v>
      </c>
      <c r="K185" s="20" t="s">
        <v>31</v>
      </c>
      <c r="L185" s="20" t="s">
        <v>31</v>
      </c>
    </row>
    <row r="186" spans="1:12" x14ac:dyDescent="0.25">
      <c r="A186" s="20" t="s">
        <v>187</v>
      </c>
      <c r="B186" s="20" t="s">
        <v>32</v>
      </c>
      <c r="C186" s="20" t="s">
        <v>32</v>
      </c>
      <c r="D186" s="20" t="s">
        <v>31</v>
      </c>
      <c r="E186" s="20" t="s">
        <v>31</v>
      </c>
      <c r="F186" s="20" t="s">
        <v>31</v>
      </c>
      <c r="G186" s="20" t="s">
        <v>31</v>
      </c>
      <c r="H186" s="20" t="s">
        <v>31</v>
      </c>
      <c r="I186" s="20" t="s">
        <v>31</v>
      </c>
      <c r="J186" s="14">
        <v>180</v>
      </c>
      <c r="K186" s="20" t="s">
        <v>31</v>
      </c>
      <c r="L186" s="20" t="s">
        <v>31</v>
      </c>
    </row>
    <row r="187" spans="1:12" x14ac:dyDescent="0.25">
      <c r="A187" s="20" t="s">
        <v>187</v>
      </c>
      <c r="B187" s="20" t="s">
        <v>23</v>
      </c>
      <c r="C187" s="20" t="s">
        <v>23</v>
      </c>
      <c r="D187" s="20" t="s">
        <v>31</v>
      </c>
      <c r="E187" s="20" t="s">
        <v>31</v>
      </c>
      <c r="F187" s="20" t="s">
        <v>31</v>
      </c>
      <c r="G187" s="20" t="s">
        <v>31</v>
      </c>
      <c r="H187" s="20" t="s">
        <v>31</v>
      </c>
      <c r="I187" s="20" t="s">
        <v>31</v>
      </c>
      <c r="J187" s="14">
        <v>29</v>
      </c>
      <c r="K187" s="20" t="s">
        <v>31</v>
      </c>
      <c r="L187" s="20" t="s">
        <v>31</v>
      </c>
    </row>
    <row r="188" spans="1:12" x14ac:dyDescent="0.25">
      <c r="A188" s="20" t="s">
        <v>187</v>
      </c>
      <c r="B188" s="20" t="s">
        <v>35</v>
      </c>
      <c r="C188" s="20" t="s">
        <v>35</v>
      </c>
      <c r="D188" s="20" t="s">
        <v>31</v>
      </c>
      <c r="E188" s="20" t="s">
        <v>31</v>
      </c>
      <c r="F188" s="20" t="s">
        <v>31</v>
      </c>
      <c r="G188" s="20" t="s">
        <v>31</v>
      </c>
      <c r="H188" s="20" t="s">
        <v>31</v>
      </c>
      <c r="I188" s="20" t="s">
        <v>31</v>
      </c>
      <c r="J188" s="14">
        <v>22</v>
      </c>
      <c r="K188" s="20" t="s">
        <v>31</v>
      </c>
      <c r="L188" s="20" t="s">
        <v>31</v>
      </c>
    </row>
    <row r="189" spans="1:12" x14ac:dyDescent="0.25">
      <c r="A189" s="20" t="s">
        <v>187</v>
      </c>
      <c r="B189" s="20" t="s">
        <v>37</v>
      </c>
      <c r="C189" s="20" t="s">
        <v>37</v>
      </c>
      <c r="D189" s="20" t="s">
        <v>31</v>
      </c>
      <c r="E189" s="20" t="s">
        <v>31</v>
      </c>
      <c r="F189" s="20" t="s">
        <v>31</v>
      </c>
      <c r="G189" s="20" t="s">
        <v>31</v>
      </c>
      <c r="H189" s="20" t="s">
        <v>31</v>
      </c>
      <c r="I189" s="20" t="s">
        <v>31</v>
      </c>
      <c r="J189" s="14">
        <v>14</v>
      </c>
      <c r="K189" s="20" t="s">
        <v>31</v>
      </c>
      <c r="L189" s="20" t="s">
        <v>31</v>
      </c>
    </row>
    <row r="190" spans="1:12" x14ac:dyDescent="0.25">
      <c r="A190" s="20" t="s">
        <v>187</v>
      </c>
      <c r="B190" s="20" t="s">
        <v>39</v>
      </c>
      <c r="C190" s="20" t="s">
        <v>39</v>
      </c>
      <c r="D190" s="20" t="s">
        <v>31</v>
      </c>
      <c r="E190" s="20" t="s">
        <v>31</v>
      </c>
      <c r="F190" s="20" t="s">
        <v>31</v>
      </c>
      <c r="G190" s="20" t="s">
        <v>31</v>
      </c>
      <c r="H190" s="20" t="s">
        <v>31</v>
      </c>
      <c r="I190" s="20" t="s">
        <v>31</v>
      </c>
      <c r="J190" s="20" t="s">
        <v>31</v>
      </c>
      <c r="K190" s="20" t="s">
        <v>31</v>
      </c>
      <c r="L190" s="20" t="s">
        <v>31</v>
      </c>
    </row>
    <row r="191" spans="1:12" x14ac:dyDescent="0.25">
      <c r="A191" s="20" t="s">
        <v>187</v>
      </c>
      <c r="B191" s="20" t="s">
        <v>41</v>
      </c>
      <c r="C191" s="20" t="s">
        <v>41</v>
      </c>
      <c r="D191" s="20" t="s">
        <v>31</v>
      </c>
      <c r="E191" s="20" t="s">
        <v>31</v>
      </c>
      <c r="F191" s="20" t="s">
        <v>31</v>
      </c>
      <c r="G191" s="20" t="s">
        <v>31</v>
      </c>
      <c r="H191" s="20" t="s">
        <v>31</v>
      </c>
      <c r="I191" s="20" t="s">
        <v>31</v>
      </c>
      <c r="J191" s="20" t="s">
        <v>31</v>
      </c>
      <c r="K191" s="20" t="s">
        <v>31</v>
      </c>
      <c r="L191" s="20" t="s">
        <v>31</v>
      </c>
    </row>
    <row r="192" spans="1:12" x14ac:dyDescent="0.25">
      <c r="A192" s="20" t="s">
        <v>187</v>
      </c>
      <c r="B192" s="20" t="s">
        <v>88</v>
      </c>
      <c r="C192" s="20" t="s">
        <v>88</v>
      </c>
      <c r="D192" s="20" t="s">
        <v>31</v>
      </c>
      <c r="E192" s="20" t="s">
        <v>31</v>
      </c>
      <c r="F192" s="20" t="s">
        <v>31</v>
      </c>
      <c r="G192" s="20" t="s">
        <v>31</v>
      </c>
      <c r="H192" s="20" t="s">
        <v>31</v>
      </c>
      <c r="I192" s="20" t="s">
        <v>31</v>
      </c>
      <c r="J192" s="14">
        <v>16</v>
      </c>
      <c r="K192" s="20" t="s">
        <v>31</v>
      </c>
      <c r="L192" s="20" t="s">
        <v>31</v>
      </c>
    </row>
    <row r="193" spans="1:12" x14ac:dyDescent="0.25">
      <c r="A193" s="20" t="s">
        <v>187</v>
      </c>
      <c r="B193" s="20" t="s">
        <v>186</v>
      </c>
      <c r="C193" s="20" t="s">
        <v>186</v>
      </c>
      <c r="D193" s="20" t="s">
        <v>31</v>
      </c>
      <c r="E193" s="20" t="s">
        <v>31</v>
      </c>
      <c r="F193" s="20" t="s">
        <v>31</v>
      </c>
      <c r="G193" s="20" t="s">
        <v>31</v>
      </c>
      <c r="H193" s="20" t="s">
        <v>31</v>
      </c>
      <c r="I193" s="20" t="s">
        <v>31</v>
      </c>
      <c r="J193" s="14">
        <v>11</v>
      </c>
      <c r="K193" s="20" t="s">
        <v>31</v>
      </c>
      <c r="L193" s="20" t="s">
        <v>31</v>
      </c>
    </row>
    <row r="194" spans="1:12" ht="26.25" x14ac:dyDescent="0.25">
      <c r="A194" s="21"/>
      <c r="B194" s="21"/>
      <c r="C194" s="21" t="s">
        <v>0</v>
      </c>
      <c r="D194" s="21" t="s">
        <v>1</v>
      </c>
      <c r="E194" s="21" t="s">
        <v>2</v>
      </c>
      <c r="F194" s="21" t="s">
        <v>3</v>
      </c>
      <c r="G194" s="21" t="s">
        <v>4</v>
      </c>
      <c r="H194" s="21" t="s">
        <v>5</v>
      </c>
      <c r="I194" s="21" t="s">
        <v>6</v>
      </c>
      <c r="J194" s="21" t="s">
        <v>7</v>
      </c>
      <c r="K194" s="21" t="s">
        <v>8</v>
      </c>
      <c r="L194" s="21" t="s">
        <v>9</v>
      </c>
    </row>
    <row r="195" spans="1:12" x14ac:dyDescent="0.25">
      <c r="A195" s="21"/>
      <c r="B195" s="21"/>
      <c r="C195" s="21" t="s">
        <v>16</v>
      </c>
      <c r="D195" s="21" t="s">
        <v>18</v>
      </c>
      <c r="E195" s="21" t="s">
        <v>18</v>
      </c>
      <c r="F195" s="21" t="s">
        <v>18</v>
      </c>
      <c r="G195" s="21" t="s">
        <v>18</v>
      </c>
      <c r="H195" s="21" t="s">
        <v>18</v>
      </c>
      <c r="I195" s="21" t="s">
        <v>18</v>
      </c>
      <c r="J195" s="21" t="s">
        <v>18</v>
      </c>
      <c r="K195" s="21" t="s">
        <v>18</v>
      </c>
      <c r="L195" s="21" t="s">
        <v>18</v>
      </c>
    </row>
    <row r="196" spans="1:12" x14ac:dyDescent="0.25">
      <c r="A196" s="21" t="s">
        <v>188</v>
      </c>
      <c r="B196" s="21" t="s">
        <v>20</v>
      </c>
      <c r="C196" s="21" t="s">
        <v>20</v>
      </c>
      <c r="D196" s="21" t="s">
        <v>31</v>
      </c>
      <c r="E196" s="21" t="s">
        <v>31</v>
      </c>
      <c r="F196" s="21" t="s">
        <v>31</v>
      </c>
      <c r="G196" s="21" t="s">
        <v>31</v>
      </c>
      <c r="H196" s="21" t="s">
        <v>31</v>
      </c>
      <c r="I196" s="21" t="s">
        <v>31</v>
      </c>
      <c r="J196" s="14">
        <v>99</v>
      </c>
      <c r="K196" s="21" t="s">
        <v>31</v>
      </c>
      <c r="L196" s="21" t="s">
        <v>31</v>
      </c>
    </row>
    <row r="197" spans="1:12" x14ac:dyDescent="0.25">
      <c r="A197" s="21" t="s">
        <v>188</v>
      </c>
      <c r="B197" s="21" t="s">
        <v>32</v>
      </c>
      <c r="C197" s="21" t="s">
        <v>32</v>
      </c>
      <c r="D197" s="21" t="s">
        <v>31</v>
      </c>
      <c r="E197" s="21" t="s">
        <v>31</v>
      </c>
      <c r="F197" s="21" t="s">
        <v>31</v>
      </c>
      <c r="G197" s="21" t="s">
        <v>31</v>
      </c>
      <c r="H197" s="21" t="s">
        <v>31</v>
      </c>
      <c r="I197" s="21" t="s">
        <v>31</v>
      </c>
      <c r="J197" s="14">
        <v>130</v>
      </c>
      <c r="K197" s="21" t="s">
        <v>31</v>
      </c>
      <c r="L197" s="21" t="s">
        <v>31</v>
      </c>
    </row>
    <row r="198" spans="1:12" x14ac:dyDescent="0.25">
      <c r="A198" s="21" t="s">
        <v>188</v>
      </c>
      <c r="B198" s="21" t="s">
        <v>23</v>
      </c>
      <c r="C198" s="21" t="s">
        <v>23</v>
      </c>
      <c r="D198" s="21" t="s">
        <v>31</v>
      </c>
      <c r="E198" s="21" t="s">
        <v>31</v>
      </c>
      <c r="F198" s="21" t="s">
        <v>31</v>
      </c>
      <c r="G198" s="21" t="s">
        <v>31</v>
      </c>
      <c r="H198" s="21" t="s">
        <v>31</v>
      </c>
      <c r="I198" s="21" t="s">
        <v>31</v>
      </c>
      <c r="J198" s="14">
        <v>29</v>
      </c>
      <c r="K198" s="21" t="s">
        <v>31</v>
      </c>
      <c r="L198" s="21" t="s">
        <v>31</v>
      </c>
    </row>
    <row r="199" spans="1:12" x14ac:dyDescent="0.25">
      <c r="A199" s="21" t="s">
        <v>188</v>
      </c>
      <c r="B199" s="21" t="s">
        <v>35</v>
      </c>
      <c r="C199" s="21" t="s">
        <v>35</v>
      </c>
      <c r="D199" s="21" t="s">
        <v>31</v>
      </c>
      <c r="E199" s="21" t="s">
        <v>31</v>
      </c>
      <c r="F199" s="21" t="s">
        <v>31</v>
      </c>
      <c r="G199" s="21" t="s">
        <v>31</v>
      </c>
      <c r="H199" s="21" t="s">
        <v>31</v>
      </c>
      <c r="I199" s="21" t="s">
        <v>31</v>
      </c>
      <c r="J199" s="14">
        <v>20</v>
      </c>
      <c r="K199" s="21" t="s">
        <v>31</v>
      </c>
      <c r="L199" s="21" t="s">
        <v>31</v>
      </c>
    </row>
    <row r="200" spans="1:12" x14ac:dyDescent="0.25">
      <c r="A200" s="21" t="s">
        <v>188</v>
      </c>
      <c r="B200" s="21" t="s">
        <v>37</v>
      </c>
      <c r="C200" s="21" t="s">
        <v>37</v>
      </c>
      <c r="D200" s="21" t="s">
        <v>31</v>
      </c>
      <c r="E200" s="21" t="s">
        <v>31</v>
      </c>
      <c r="F200" s="21" t="s">
        <v>31</v>
      </c>
      <c r="G200" s="21" t="s">
        <v>31</v>
      </c>
      <c r="H200" s="21" t="s">
        <v>31</v>
      </c>
      <c r="I200" s="21" t="s">
        <v>31</v>
      </c>
      <c r="J200" s="14">
        <v>26</v>
      </c>
      <c r="K200" s="21" t="s">
        <v>31</v>
      </c>
      <c r="L200" s="21" t="s">
        <v>31</v>
      </c>
    </row>
    <row r="201" spans="1:12" x14ac:dyDescent="0.25">
      <c r="A201" s="21" t="s">
        <v>188</v>
      </c>
      <c r="B201" s="21" t="s">
        <v>39</v>
      </c>
      <c r="C201" s="21" t="s">
        <v>39</v>
      </c>
      <c r="D201" s="21" t="s">
        <v>31</v>
      </c>
      <c r="E201" s="21" t="s">
        <v>31</v>
      </c>
      <c r="F201" s="21" t="s">
        <v>31</v>
      </c>
      <c r="G201" s="21" t="s">
        <v>31</v>
      </c>
      <c r="H201" s="21" t="s">
        <v>31</v>
      </c>
      <c r="I201" s="21" t="s">
        <v>31</v>
      </c>
      <c r="J201" s="14">
        <v>24</v>
      </c>
      <c r="K201" s="21" t="s">
        <v>31</v>
      </c>
      <c r="L201" s="21" t="s">
        <v>31</v>
      </c>
    </row>
    <row r="202" spans="1:12" x14ac:dyDescent="0.25">
      <c r="A202" s="21" t="s">
        <v>188</v>
      </c>
      <c r="B202" s="21" t="s">
        <v>69</v>
      </c>
      <c r="C202" s="21" t="s">
        <v>69</v>
      </c>
      <c r="D202" s="21" t="s">
        <v>31</v>
      </c>
      <c r="E202" s="21" t="s">
        <v>31</v>
      </c>
      <c r="F202" s="21" t="s">
        <v>31</v>
      </c>
      <c r="G202" s="21" t="s">
        <v>31</v>
      </c>
      <c r="H202" s="21" t="s">
        <v>31</v>
      </c>
      <c r="I202" s="21" t="s">
        <v>31</v>
      </c>
      <c r="J202" s="14">
        <v>16</v>
      </c>
      <c r="K202" s="21" t="s">
        <v>31</v>
      </c>
      <c r="L202" s="21" t="s">
        <v>31</v>
      </c>
    </row>
    <row r="203" spans="1:12" x14ac:dyDescent="0.25">
      <c r="A203" s="21" t="s">
        <v>188</v>
      </c>
      <c r="B203" s="21" t="s">
        <v>41</v>
      </c>
      <c r="C203" s="21" t="s">
        <v>41</v>
      </c>
      <c r="D203" s="21" t="s">
        <v>31</v>
      </c>
      <c r="E203" s="21" t="s">
        <v>31</v>
      </c>
      <c r="F203" s="21" t="s">
        <v>31</v>
      </c>
      <c r="G203" s="21" t="s">
        <v>31</v>
      </c>
      <c r="H203" s="21" t="s">
        <v>31</v>
      </c>
      <c r="I203" s="21" t="s">
        <v>31</v>
      </c>
      <c r="J203" s="14">
        <v>40</v>
      </c>
      <c r="K203" s="21" t="s">
        <v>31</v>
      </c>
      <c r="L203" s="21" t="s">
        <v>31</v>
      </c>
    </row>
    <row r="204" spans="1:12" x14ac:dyDescent="0.25">
      <c r="A204" s="21" t="s">
        <v>188</v>
      </c>
      <c r="B204" s="21" t="s">
        <v>43</v>
      </c>
      <c r="C204" s="21" t="s">
        <v>43</v>
      </c>
      <c r="D204" s="21" t="s">
        <v>31</v>
      </c>
      <c r="E204" s="21" t="s">
        <v>31</v>
      </c>
      <c r="F204" s="21" t="s">
        <v>31</v>
      </c>
      <c r="G204" s="21" t="s">
        <v>31</v>
      </c>
      <c r="H204" s="21" t="s">
        <v>31</v>
      </c>
      <c r="I204" s="21" t="s">
        <v>31</v>
      </c>
      <c r="J204" s="14">
        <v>26</v>
      </c>
      <c r="K204" s="21" t="s">
        <v>31</v>
      </c>
      <c r="L204" s="21" t="s">
        <v>31</v>
      </c>
    </row>
    <row r="205" spans="1:12" x14ac:dyDescent="0.25">
      <c r="A205" s="21" t="s">
        <v>189</v>
      </c>
      <c r="B205" s="21" t="s">
        <v>20</v>
      </c>
      <c r="C205" s="21" t="s">
        <v>20</v>
      </c>
      <c r="D205" s="21" t="s">
        <v>31</v>
      </c>
      <c r="E205" s="21" t="s">
        <v>31</v>
      </c>
      <c r="F205" s="21" t="s">
        <v>31</v>
      </c>
      <c r="G205" s="21" t="s">
        <v>31</v>
      </c>
      <c r="H205" s="21" t="s">
        <v>31</v>
      </c>
      <c r="I205" s="21" t="s">
        <v>31</v>
      </c>
      <c r="J205" s="14">
        <v>32</v>
      </c>
      <c r="K205" s="21" t="s">
        <v>31</v>
      </c>
      <c r="L205" s="21" t="s">
        <v>31</v>
      </c>
    </row>
    <row r="206" spans="1:12" x14ac:dyDescent="0.25">
      <c r="A206" s="21" t="s">
        <v>189</v>
      </c>
      <c r="B206" s="21" t="s">
        <v>32</v>
      </c>
      <c r="C206" s="21" t="s">
        <v>32</v>
      </c>
      <c r="D206" s="21" t="s">
        <v>31</v>
      </c>
      <c r="E206" s="21" t="s">
        <v>31</v>
      </c>
      <c r="F206" s="21" t="s">
        <v>31</v>
      </c>
      <c r="G206" s="21" t="s">
        <v>31</v>
      </c>
      <c r="H206" s="21" t="s">
        <v>31</v>
      </c>
      <c r="I206" s="21" t="s">
        <v>31</v>
      </c>
      <c r="J206" s="14">
        <v>14</v>
      </c>
      <c r="K206" s="21" t="s">
        <v>31</v>
      </c>
      <c r="L206" s="21" t="s">
        <v>31</v>
      </c>
    </row>
    <row r="207" spans="1:12" x14ac:dyDescent="0.25">
      <c r="A207" s="21" t="s">
        <v>189</v>
      </c>
      <c r="B207" s="21" t="s">
        <v>23</v>
      </c>
      <c r="C207" s="21" t="s">
        <v>23</v>
      </c>
      <c r="D207" s="21" t="s">
        <v>31</v>
      </c>
      <c r="E207" s="21" t="s">
        <v>31</v>
      </c>
      <c r="F207" s="21" t="s">
        <v>31</v>
      </c>
      <c r="G207" s="21" t="s">
        <v>31</v>
      </c>
      <c r="H207" s="21" t="s">
        <v>31</v>
      </c>
      <c r="I207" s="21" t="s">
        <v>31</v>
      </c>
      <c r="J207" s="21" t="s">
        <v>31</v>
      </c>
      <c r="K207" s="21" t="s">
        <v>31</v>
      </c>
      <c r="L207" s="21" t="s">
        <v>31</v>
      </c>
    </row>
    <row r="208" spans="1:12" x14ac:dyDescent="0.25">
      <c r="A208" s="21" t="s">
        <v>189</v>
      </c>
      <c r="B208" s="21" t="s">
        <v>35</v>
      </c>
      <c r="C208" s="21" t="s">
        <v>35</v>
      </c>
      <c r="D208" s="21" t="s">
        <v>31</v>
      </c>
      <c r="E208" s="21" t="s">
        <v>31</v>
      </c>
      <c r="F208" s="21" t="s">
        <v>31</v>
      </c>
      <c r="G208" s="21" t="s">
        <v>31</v>
      </c>
      <c r="H208" s="21" t="s">
        <v>31</v>
      </c>
      <c r="I208" s="21" t="s">
        <v>31</v>
      </c>
      <c r="J208" s="14">
        <v>52</v>
      </c>
      <c r="K208" s="21" t="s">
        <v>31</v>
      </c>
      <c r="L208" s="21" t="s">
        <v>31</v>
      </c>
    </row>
    <row r="209" spans="1:12" x14ac:dyDescent="0.25">
      <c r="A209" s="21" t="s">
        <v>189</v>
      </c>
      <c r="B209" s="21" t="s">
        <v>37</v>
      </c>
      <c r="C209" s="21" t="s">
        <v>37</v>
      </c>
      <c r="D209" s="21" t="s">
        <v>31</v>
      </c>
      <c r="E209" s="21" t="s">
        <v>31</v>
      </c>
      <c r="F209" s="21" t="s">
        <v>31</v>
      </c>
      <c r="G209" s="21" t="s">
        <v>31</v>
      </c>
      <c r="H209" s="21" t="s">
        <v>31</v>
      </c>
      <c r="I209" s="21" t="s">
        <v>31</v>
      </c>
      <c r="J209" s="21" t="s">
        <v>31</v>
      </c>
      <c r="K209" s="21" t="s">
        <v>31</v>
      </c>
      <c r="L209" s="21" t="s">
        <v>31</v>
      </c>
    </row>
    <row r="210" spans="1:12" x14ac:dyDescent="0.25">
      <c r="A210" s="21" t="s">
        <v>189</v>
      </c>
      <c r="B210" s="21" t="s">
        <v>39</v>
      </c>
      <c r="C210" s="21" t="s">
        <v>39</v>
      </c>
      <c r="D210" s="21" t="s">
        <v>31</v>
      </c>
      <c r="E210" s="21" t="s">
        <v>31</v>
      </c>
      <c r="F210" s="21" t="s">
        <v>31</v>
      </c>
      <c r="G210" s="21" t="s">
        <v>31</v>
      </c>
      <c r="H210" s="21" t="s">
        <v>31</v>
      </c>
      <c r="I210" s="21" t="s">
        <v>31</v>
      </c>
      <c r="J210" s="21" t="s">
        <v>31</v>
      </c>
      <c r="K210" s="21" t="s">
        <v>31</v>
      </c>
      <c r="L210" s="21" t="s">
        <v>31</v>
      </c>
    </row>
    <row r="211" spans="1:12" x14ac:dyDescent="0.25">
      <c r="A211" s="21" t="s">
        <v>189</v>
      </c>
      <c r="B211" s="21" t="s">
        <v>69</v>
      </c>
      <c r="C211" s="21" t="s">
        <v>69</v>
      </c>
      <c r="D211" s="21" t="s">
        <v>31</v>
      </c>
      <c r="E211" s="21" t="s">
        <v>31</v>
      </c>
      <c r="F211" s="21" t="s">
        <v>31</v>
      </c>
      <c r="G211" s="21" t="s">
        <v>31</v>
      </c>
      <c r="H211" s="21" t="s">
        <v>31</v>
      </c>
      <c r="I211" s="21" t="s">
        <v>31</v>
      </c>
      <c r="J211" s="21" t="s">
        <v>31</v>
      </c>
      <c r="K211" s="21" t="s">
        <v>31</v>
      </c>
      <c r="L211" s="21" t="s">
        <v>31</v>
      </c>
    </row>
    <row r="212" spans="1:12" x14ac:dyDescent="0.25">
      <c r="A212" s="21" t="s">
        <v>189</v>
      </c>
      <c r="B212" s="21" t="s">
        <v>41</v>
      </c>
      <c r="C212" s="21" t="s">
        <v>41</v>
      </c>
      <c r="D212" s="21" t="s">
        <v>31</v>
      </c>
      <c r="E212" s="21" t="s">
        <v>31</v>
      </c>
      <c r="F212" s="21" t="s">
        <v>31</v>
      </c>
      <c r="G212" s="21" t="s">
        <v>31</v>
      </c>
      <c r="H212" s="21" t="s">
        <v>31</v>
      </c>
      <c r="I212" s="21" t="s">
        <v>31</v>
      </c>
      <c r="J212" s="21" t="s">
        <v>31</v>
      </c>
      <c r="K212" s="21" t="s">
        <v>31</v>
      </c>
      <c r="L212" s="21" t="s">
        <v>31</v>
      </c>
    </row>
    <row r="213" spans="1:12" x14ac:dyDescent="0.25">
      <c r="A213" s="21" t="s">
        <v>189</v>
      </c>
      <c r="B213" s="21" t="s">
        <v>43</v>
      </c>
      <c r="C213" s="21" t="s">
        <v>43</v>
      </c>
      <c r="D213" s="21" t="s">
        <v>31</v>
      </c>
      <c r="E213" s="21" t="s">
        <v>31</v>
      </c>
      <c r="F213" s="21" t="s">
        <v>31</v>
      </c>
      <c r="G213" s="21" t="s">
        <v>31</v>
      </c>
      <c r="H213" s="21" t="s">
        <v>31</v>
      </c>
      <c r="I213" s="21" t="s">
        <v>31</v>
      </c>
      <c r="J213" s="21" t="s">
        <v>31</v>
      </c>
      <c r="K213" s="21" t="s">
        <v>31</v>
      </c>
      <c r="L213" s="21" t="s">
        <v>31</v>
      </c>
    </row>
    <row r="214" spans="1:12" ht="26.25" x14ac:dyDescent="0.25">
      <c r="A214" s="21"/>
      <c r="B214" s="21"/>
      <c r="C214" s="21" t="s">
        <v>0</v>
      </c>
      <c r="D214" s="21" t="s">
        <v>1</v>
      </c>
      <c r="E214" s="21" t="s">
        <v>2</v>
      </c>
      <c r="F214" s="21" t="s">
        <v>3</v>
      </c>
      <c r="G214" s="21" t="s">
        <v>4</v>
      </c>
      <c r="H214" s="21" t="s">
        <v>5</v>
      </c>
      <c r="I214" s="21" t="s">
        <v>6</v>
      </c>
      <c r="J214" s="21" t="s">
        <v>7</v>
      </c>
      <c r="K214" s="21" t="s">
        <v>8</v>
      </c>
      <c r="L214" s="21" t="s">
        <v>9</v>
      </c>
    </row>
    <row r="215" spans="1:12" x14ac:dyDescent="0.25">
      <c r="A215" s="21"/>
      <c r="B215" s="21"/>
      <c r="C215" s="21" t="s">
        <v>16</v>
      </c>
      <c r="D215" s="21" t="s">
        <v>18</v>
      </c>
      <c r="E215" s="21" t="s">
        <v>18</v>
      </c>
      <c r="F215" s="21" t="s">
        <v>18</v>
      </c>
      <c r="G215" s="21" t="s">
        <v>18</v>
      </c>
      <c r="H215" s="21" t="s">
        <v>18</v>
      </c>
      <c r="I215" s="21" t="s">
        <v>18</v>
      </c>
      <c r="J215" s="21" t="s">
        <v>18</v>
      </c>
      <c r="K215" s="21" t="s">
        <v>18</v>
      </c>
      <c r="L215" s="21" t="s">
        <v>18</v>
      </c>
    </row>
    <row r="216" spans="1:12" x14ac:dyDescent="0.25">
      <c r="A216" s="21" t="s">
        <v>190</v>
      </c>
      <c r="B216" s="21" t="s">
        <v>20</v>
      </c>
      <c r="C216" s="21" t="s">
        <v>20</v>
      </c>
      <c r="D216" s="21" t="s">
        <v>31</v>
      </c>
      <c r="E216" s="21" t="s">
        <v>31</v>
      </c>
      <c r="F216" s="21" t="s">
        <v>31</v>
      </c>
      <c r="G216" s="21" t="s">
        <v>31</v>
      </c>
      <c r="H216" s="21" t="s">
        <v>31</v>
      </c>
      <c r="I216" s="14">
        <v>12</v>
      </c>
      <c r="J216" s="14">
        <v>1600</v>
      </c>
      <c r="K216" s="21" t="s">
        <v>31</v>
      </c>
      <c r="L216" s="21" t="s">
        <v>31</v>
      </c>
    </row>
    <row r="217" spans="1:12" x14ac:dyDescent="0.25">
      <c r="A217" s="21" t="s">
        <v>190</v>
      </c>
      <c r="B217" s="21" t="s">
        <v>32</v>
      </c>
      <c r="C217" s="21" t="s">
        <v>32</v>
      </c>
      <c r="D217" s="21" t="s">
        <v>31</v>
      </c>
      <c r="E217" s="21" t="s">
        <v>31</v>
      </c>
      <c r="F217" s="21" t="s">
        <v>31</v>
      </c>
      <c r="G217" s="21" t="s">
        <v>31</v>
      </c>
      <c r="H217" s="21" t="s">
        <v>31</v>
      </c>
      <c r="I217" s="21" t="s">
        <v>31</v>
      </c>
      <c r="J217" s="14">
        <v>210</v>
      </c>
      <c r="K217" s="21" t="s">
        <v>31</v>
      </c>
      <c r="L217" s="21" t="s">
        <v>31</v>
      </c>
    </row>
    <row r="218" spans="1:12" x14ac:dyDescent="0.25">
      <c r="A218" s="21" t="s">
        <v>190</v>
      </c>
      <c r="B218" s="21" t="s">
        <v>23</v>
      </c>
      <c r="C218" s="21" t="s">
        <v>23</v>
      </c>
      <c r="D218" s="21" t="s">
        <v>31</v>
      </c>
      <c r="E218" s="21" t="s">
        <v>31</v>
      </c>
      <c r="F218" s="21" t="s">
        <v>31</v>
      </c>
      <c r="G218" s="21" t="s">
        <v>31</v>
      </c>
      <c r="H218" s="21" t="s">
        <v>31</v>
      </c>
      <c r="I218" s="21" t="s">
        <v>31</v>
      </c>
      <c r="J218" s="14">
        <v>69</v>
      </c>
      <c r="K218" s="21" t="s">
        <v>31</v>
      </c>
      <c r="L218" s="21" t="s">
        <v>31</v>
      </c>
    </row>
    <row r="219" spans="1:12" x14ac:dyDescent="0.25">
      <c r="A219" s="21" t="s">
        <v>190</v>
      </c>
      <c r="B219" s="21" t="s">
        <v>35</v>
      </c>
      <c r="C219" s="21" t="s">
        <v>35</v>
      </c>
      <c r="D219" s="21" t="s">
        <v>31</v>
      </c>
      <c r="E219" s="21" t="s">
        <v>31</v>
      </c>
      <c r="F219" s="21" t="s">
        <v>31</v>
      </c>
      <c r="G219" s="21" t="s">
        <v>31</v>
      </c>
      <c r="H219" s="21" t="s">
        <v>31</v>
      </c>
      <c r="I219" s="21" t="s">
        <v>31</v>
      </c>
      <c r="J219" s="14">
        <v>110</v>
      </c>
      <c r="K219" s="21" t="s">
        <v>31</v>
      </c>
      <c r="L219" s="21" t="s">
        <v>31</v>
      </c>
    </row>
    <row r="220" spans="1:12" x14ac:dyDescent="0.25">
      <c r="A220" s="21" t="s">
        <v>190</v>
      </c>
      <c r="B220" s="21" t="s">
        <v>37</v>
      </c>
      <c r="C220" s="21" t="s">
        <v>37</v>
      </c>
      <c r="D220" s="21" t="s">
        <v>31</v>
      </c>
      <c r="E220" s="21" t="s">
        <v>31</v>
      </c>
      <c r="F220" s="21" t="s">
        <v>31</v>
      </c>
      <c r="G220" s="21" t="s">
        <v>31</v>
      </c>
      <c r="H220" s="21" t="s">
        <v>31</v>
      </c>
      <c r="I220" s="21" t="s">
        <v>31</v>
      </c>
      <c r="J220" s="14">
        <v>34</v>
      </c>
      <c r="K220" s="21" t="s">
        <v>31</v>
      </c>
      <c r="L220" s="21" t="s">
        <v>31</v>
      </c>
    </row>
    <row r="221" spans="1:12" x14ac:dyDescent="0.25">
      <c r="A221" s="21" t="s">
        <v>190</v>
      </c>
      <c r="B221" s="21" t="s">
        <v>39</v>
      </c>
      <c r="C221" s="21" t="s">
        <v>39</v>
      </c>
      <c r="D221" s="21" t="s">
        <v>31</v>
      </c>
      <c r="E221" s="21" t="s">
        <v>31</v>
      </c>
      <c r="F221" s="21" t="s">
        <v>31</v>
      </c>
      <c r="G221" s="21" t="s">
        <v>31</v>
      </c>
      <c r="H221" s="21" t="s">
        <v>31</v>
      </c>
      <c r="I221" s="21" t="s">
        <v>31</v>
      </c>
      <c r="J221" s="21" t="s">
        <v>31</v>
      </c>
      <c r="K221" s="21" t="s">
        <v>31</v>
      </c>
      <c r="L221" s="21" t="s">
        <v>31</v>
      </c>
    </row>
    <row r="222" spans="1:12" x14ac:dyDescent="0.25">
      <c r="A222" s="21" t="s">
        <v>190</v>
      </c>
      <c r="B222" s="21" t="s">
        <v>69</v>
      </c>
      <c r="C222" s="21" t="s">
        <v>69</v>
      </c>
      <c r="D222" s="21" t="s">
        <v>31</v>
      </c>
      <c r="E222" s="21" t="s">
        <v>31</v>
      </c>
      <c r="F222" s="21" t="s">
        <v>31</v>
      </c>
      <c r="G222" s="21" t="s">
        <v>31</v>
      </c>
      <c r="H222" s="21" t="s">
        <v>31</v>
      </c>
      <c r="I222" s="21" t="s">
        <v>31</v>
      </c>
      <c r="J222" s="14">
        <v>27</v>
      </c>
      <c r="K222" s="21" t="s">
        <v>31</v>
      </c>
      <c r="L222" s="21" t="s">
        <v>31</v>
      </c>
    </row>
    <row r="223" spans="1:12" x14ac:dyDescent="0.25">
      <c r="A223" s="21" t="s">
        <v>190</v>
      </c>
      <c r="B223" s="21" t="s">
        <v>41</v>
      </c>
      <c r="C223" s="21" t="s">
        <v>41</v>
      </c>
      <c r="D223" s="21" t="s">
        <v>31</v>
      </c>
      <c r="E223" s="21" t="s">
        <v>31</v>
      </c>
      <c r="F223" s="21" t="s">
        <v>31</v>
      </c>
      <c r="G223" s="21" t="s">
        <v>31</v>
      </c>
      <c r="H223" s="21" t="s">
        <v>31</v>
      </c>
      <c r="I223" s="21" t="s">
        <v>31</v>
      </c>
      <c r="J223" s="21" t="s">
        <v>31</v>
      </c>
      <c r="K223" s="21" t="s">
        <v>31</v>
      </c>
      <c r="L223" s="21" t="s">
        <v>31</v>
      </c>
    </row>
    <row r="224" spans="1:12" x14ac:dyDescent="0.25">
      <c r="A224" s="21" t="s">
        <v>190</v>
      </c>
      <c r="B224" s="21" t="s">
        <v>43</v>
      </c>
      <c r="C224" s="21" t="s">
        <v>43</v>
      </c>
      <c r="D224" s="21" t="s">
        <v>31</v>
      </c>
      <c r="E224" s="21" t="s">
        <v>31</v>
      </c>
      <c r="F224" s="21" t="s">
        <v>31</v>
      </c>
      <c r="G224" s="21" t="s">
        <v>31</v>
      </c>
      <c r="H224" s="21" t="s">
        <v>31</v>
      </c>
      <c r="I224" s="21" t="s">
        <v>31</v>
      </c>
      <c r="J224" s="14">
        <v>25</v>
      </c>
      <c r="K224" s="21" t="s">
        <v>31</v>
      </c>
      <c r="L224" s="21" t="s">
        <v>31</v>
      </c>
    </row>
    <row r="225" spans="1:12" ht="26.25" x14ac:dyDescent="0.25">
      <c r="A225" s="21"/>
      <c r="B225" s="21"/>
      <c r="C225" s="21" t="s">
        <v>0</v>
      </c>
      <c r="D225" s="21" t="s">
        <v>1</v>
      </c>
      <c r="E225" s="21" t="s">
        <v>2</v>
      </c>
      <c r="F225" s="21" t="s">
        <v>3</v>
      </c>
      <c r="G225" s="21" t="s">
        <v>4</v>
      </c>
      <c r="H225" s="21" t="s">
        <v>5</v>
      </c>
      <c r="I225" s="21" t="s">
        <v>6</v>
      </c>
      <c r="J225" s="21" t="s">
        <v>7</v>
      </c>
      <c r="K225" s="21" t="s">
        <v>8</v>
      </c>
      <c r="L225" s="21" t="s">
        <v>9</v>
      </c>
    </row>
    <row r="226" spans="1:12" x14ac:dyDescent="0.25">
      <c r="A226" s="21"/>
      <c r="B226" s="21"/>
      <c r="C226" s="21" t="s">
        <v>16</v>
      </c>
      <c r="D226" s="21" t="s">
        <v>18</v>
      </c>
      <c r="E226" s="21" t="s">
        <v>18</v>
      </c>
      <c r="F226" s="21" t="s">
        <v>18</v>
      </c>
      <c r="G226" s="21" t="s">
        <v>18</v>
      </c>
      <c r="H226" s="21" t="s">
        <v>18</v>
      </c>
      <c r="I226" s="21" t="s">
        <v>18</v>
      </c>
      <c r="J226" s="21" t="s">
        <v>18</v>
      </c>
      <c r="K226" s="21" t="s">
        <v>18</v>
      </c>
      <c r="L226" s="21" t="s">
        <v>18</v>
      </c>
    </row>
    <row r="227" spans="1:12" x14ac:dyDescent="0.25">
      <c r="A227" s="20" t="s">
        <v>182</v>
      </c>
      <c r="B227" s="20" t="s">
        <v>20</v>
      </c>
      <c r="C227" s="20" t="s">
        <v>20</v>
      </c>
      <c r="D227" s="20" t="s">
        <v>31</v>
      </c>
      <c r="E227" s="20" t="s">
        <v>31</v>
      </c>
      <c r="F227" s="14">
        <v>15</v>
      </c>
      <c r="G227" s="20" t="s">
        <v>31</v>
      </c>
      <c r="H227" s="20" t="s">
        <v>31</v>
      </c>
      <c r="I227" s="14">
        <v>68</v>
      </c>
      <c r="J227" s="14">
        <v>1800</v>
      </c>
      <c r="K227" s="20" t="s">
        <v>31</v>
      </c>
      <c r="L227" s="20" t="s">
        <v>31</v>
      </c>
    </row>
    <row r="228" spans="1:12" x14ac:dyDescent="0.25">
      <c r="A228" s="20" t="s">
        <v>182</v>
      </c>
      <c r="B228" s="20" t="s">
        <v>32</v>
      </c>
      <c r="C228" s="20" t="s">
        <v>32</v>
      </c>
      <c r="D228" s="20" t="s">
        <v>31</v>
      </c>
      <c r="E228" s="20" t="s">
        <v>31</v>
      </c>
      <c r="F228" s="20" t="s">
        <v>31</v>
      </c>
      <c r="G228" s="20" t="s">
        <v>31</v>
      </c>
      <c r="H228" s="20" t="s">
        <v>31</v>
      </c>
      <c r="I228" s="14">
        <v>27</v>
      </c>
      <c r="J228" s="14">
        <v>83</v>
      </c>
      <c r="K228" s="20" t="s">
        <v>31</v>
      </c>
      <c r="L228" s="20" t="s">
        <v>31</v>
      </c>
    </row>
    <row r="229" spans="1:12" x14ac:dyDescent="0.25">
      <c r="A229" s="20" t="s">
        <v>182</v>
      </c>
      <c r="B229" s="20" t="s">
        <v>23</v>
      </c>
      <c r="C229" s="20" t="s">
        <v>23</v>
      </c>
      <c r="D229" s="20" t="s">
        <v>31</v>
      </c>
      <c r="E229" s="20" t="s">
        <v>31</v>
      </c>
      <c r="F229" s="20" t="s">
        <v>31</v>
      </c>
      <c r="G229" s="20" t="s">
        <v>31</v>
      </c>
      <c r="H229" s="20" t="s">
        <v>31</v>
      </c>
      <c r="I229" s="20" t="s">
        <v>31</v>
      </c>
      <c r="J229" s="20" t="s">
        <v>31</v>
      </c>
      <c r="K229" s="20" t="s">
        <v>31</v>
      </c>
      <c r="L229" s="20" t="s">
        <v>31</v>
      </c>
    </row>
    <row r="230" spans="1:12" x14ac:dyDescent="0.25">
      <c r="A230" s="20" t="s">
        <v>182</v>
      </c>
      <c r="B230" s="20" t="s">
        <v>35</v>
      </c>
      <c r="C230" s="20" t="s">
        <v>35</v>
      </c>
      <c r="D230" s="20" t="s">
        <v>31</v>
      </c>
      <c r="E230" s="20" t="s">
        <v>31</v>
      </c>
      <c r="F230" s="20" t="s">
        <v>31</v>
      </c>
      <c r="G230" s="20" t="s">
        <v>31</v>
      </c>
      <c r="H230" s="20" t="s">
        <v>31</v>
      </c>
      <c r="I230" s="20" t="s">
        <v>31</v>
      </c>
      <c r="J230" s="20" t="s">
        <v>31</v>
      </c>
      <c r="K230" s="20" t="s">
        <v>31</v>
      </c>
      <c r="L230" s="20" t="s">
        <v>31</v>
      </c>
    </row>
    <row r="231" spans="1:12" x14ac:dyDescent="0.25">
      <c r="A231" s="20" t="s">
        <v>182</v>
      </c>
      <c r="B231" s="20" t="s">
        <v>37</v>
      </c>
      <c r="C231" s="20" t="s">
        <v>37</v>
      </c>
      <c r="D231" s="20" t="s">
        <v>31</v>
      </c>
      <c r="E231" s="20" t="s">
        <v>31</v>
      </c>
      <c r="F231" s="20" t="s">
        <v>31</v>
      </c>
      <c r="G231" s="20" t="s">
        <v>31</v>
      </c>
      <c r="H231" s="20" t="s">
        <v>31</v>
      </c>
      <c r="I231" s="20" t="s">
        <v>31</v>
      </c>
      <c r="J231" s="20" t="s">
        <v>31</v>
      </c>
      <c r="K231" s="20" t="s">
        <v>31</v>
      </c>
      <c r="L231" s="20" t="s">
        <v>31</v>
      </c>
    </row>
    <row r="232" spans="1:12" x14ac:dyDescent="0.25">
      <c r="A232" s="20" t="s">
        <v>182</v>
      </c>
      <c r="B232" s="20" t="s">
        <v>39</v>
      </c>
      <c r="C232" s="20" t="s">
        <v>39</v>
      </c>
      <c r="D232" s="20" t="s">
        <v>31</v>
      </c>
      <c r="E232" s="20" t="s">
        <v>31</v>
      </c>
      <c r="F232" s="20" t="s">
        <v>31</v>
      </c>
      <c r="G232" s="20" t="s">
        <v>31</v>
      </c>
      <c r="H232" s="20" t="s">
        <v>31</v>
      </c>
      <c r="I232" s="20" t="s">
        <v>31</v>
      </c>
      <c r="J232" s="20" t="s">
        <v>31</v>
      </c>
      <c r="K232" s="20" t="s">
        <v>31</v>
      </c>
      <c r="L232" s="20" t="s">
        <v>31</v>
      </c>
    </row>
    <row r="233" spans="1:12" x14ac:dyDescent="0.25">
      <c r="A233" s="20" t="s">
        <v>182</v>
      </c>
      <c r="B233" s="20" t="s">
        <v>183</v>
      </c>
      <c r="C233" s="20" t="s">
        <v>183</v>
      </c>
      <c r="D233" s="20" t="s">
        <v>31</v>
      </c>
      <c r="E233" s="20" t="s">
        <v>31</v>
      </c>
      <c r="F233" s="14">
        <v>14</v>
      </c>
      <c r="G233" s="20" t="s">
        <v>31</v>
      </c>
      <c r="H233" s="20" t="s">
        <v>31</v>
      </c>
      <c r="I233" s="14">
        <v>47</v>
      </c>
      <c r="J233" s="14">
        <v>130</v>
      </c>
      <c r="K233" s="20" t="s">
        <v>31</v>
      </c>
      <c r="L233" s="20" t="s">
        <v>31</v>
      </c>
    </row>
    <row r="234" spans="1:12" x14ac:dyDescent="0.25">
      <c r="A234" s="20" t="s">
        <v>182</v>
      </c>
      <c r="B234" s="20" t="s">
        <v>184</v>
      </c>
      <c r="C234" s="20" t="s">
        <v>184</v>
      </c>
      <c r="D234" s="20" t="s">
        <v>31</v>
      </c>
      <c r="E234" s="20" t="s">
        <v>31</v>
      </c>
      <c r="F234" s="20" t="s">
        <v>31</v>
      </c>
      <c r="G234" s="20" t="s">
        <v>31</v>
      </c>
      <c r="H234" s="20" t="s">
        <v>31</v>
      </c>
      <c r="I234" s="20" t="s">
        <v>31</v>
      </c>
      <c r="J234" s="20" t="s">
        <v>31</v>
      </c>
      <c r="K234" s="20" t="s">
        <v>31</v>
      </c>
      <c r="L234" s="20" t="s">
        <v>31</v>
      </c>
    </row>
    <row r="235" spans="1:12" x14ac:dyDescent="0.25">
      <c r="A235" s="20" t="s">
        <v>182</v>
      </c>
      <c r="B235" s="20" t="s">
        <v>43</v>
      </c>
      <c r="C235" s="20" t="s">
        <v>43</v>
      </c>
      <c r="D235" s="20" t="s">
        <v>31</v>
      </c>
      <c r="E235" s="20" t="s">
        <v>31</v>
      </c>
      <c r="F235" s="20" t="s">
        <v>31</v>
      </c>
      <c r="G235" s="20" t="s">
        <v>31</v>
      </c>
      <c r="H235" s="20" t="s">
        <v>31</v>
      </c>
      <c r="I235" s="20" t="s">
        <v>31</v>
      </c>
      <c r="J235" s="14">
        <v>20</v>
      </c>
      <c r="K235" s="20" t="s">
        <v>31</v>
      </c>
      <c r="L235" s="20" t="s">
        <v>31</v>
      </c>
    </row>
    <row r="236" spans="1:12" ht="26.25" x14ac:dyDescent="0.25">
      <c r="A236" s="21"/>
      <c r="B236" s="21"/>
      <c r="C236" s="21" t="s">
        <v>0</v>
      </c>
      <c r="D236" s="21" t="s">
        <v>1</v>
      </c>
      <c r="E236" s="21" t="s">
        <v>2</v>
      </c>
      <c r="F236" s="21" t="s">
        <v>3</v>
      </c>
      <c r="G236" s="21" t="s">
        <v>4</v>
      </c>
      <c r="H236" s="21" t="s">
        <v>5</v>
      </c>
      <c r="I236" s="21" t="s">
        <v>6</v>
      </c>
      <c r="J236" s="21" t="s">
        <v>7</v>
      </c>
      <c r="K236" s="21" t="s">
        <v>8</v>
      </c>
      <c r="L236" s="21" t="s">
        <v>9</v>
      </c>
    </row>
    <row r="237" spans="1:12" x14ac:dyDescent="0.25">
      <c r="A237" s="21"/>
      <c r="B237" s="21"/>
      <c r="C237" s="21" t="s">
        <v>16</v>
      </c>
      <c r="D237" s="21" t="s">
        <v>18</v>
      </c>
      <c r="E237" s="21" t="s">
        <v>18</v>
      </c>
      <c r="F237" s="21" t="s">
        <v>18</v>
      </c>
      <c r="G237" s="21" t="s">
        <v>18</v>
      </c>
      <c r="H237" s="21" t="s">
        <v>18</v>
      </c>
      <c r="I237" s="21" t="s">
        <v>18</v>
      </c>
      <c r="J237" s="21" t="s">
        <v>18</v>
      </c>
      <c r="K237" s="21" t="s">
        <v>18</v>
      </c>
      <c r="L237" s="21" t="s">
        <v>18</v>
      </c>
    </row>
    <row r="238" spans="1:12" x14ac:dyDescent="0.25">
      <c r="A238" s="20" t="s">
        <v>185</v>
      </c>
      <c r="B238" s="20" t="s">
        <v>20</v>
      </c>
      <c r="C238" s="20" t="s">
        <v>20</v>
      </c>
      <c r="D238" s="20" t="s">
        <v>31</v>
      </c>
      <c r="E238" s="20" t="s">
        <v>31</v>
      </c>
      <c r="F238" s="14">
        <v>17</v>
      </c>
      <c r="G238" s="20" t="s">
        <v>31</v>
      </c>
      <c r="H238" s="20" t="s">
        <v>31</v>
      </c>
      <c r="I238" s="14">
        <v>89</v>
      </c>
      <c r="J238" s="14">
        <v>580</v>
      </c>
      <c r="K238" s="20" t="s">
        <v>31</v>
      </c>
      <c r="L238" s="20" t="s">
        <v>31</v>
      </c>
    </row>
    <row r="239" spans="1:12" x14ac:dyDescent="0.25">
      <c r="A239" s="20" t="s">
        <v>185</v>
      </c>
      <c r="B239" s="20" t="s">
        <v>32</v>
      </c>
      <c r="C239" s="20" t="s">
        <v>32</v>
      </c>
      <c r="D239" s="20" t="s">
        <v>31</v>
      </c>
      <c r="E239" s="20" t="s">
        <v>31</v>
      </c>
      <c r="F239" s="20" t="s">
        <v>31</v>
      </c>
      <c r="G239" s="20" t="s">
        <v>31</v>
      </c>
      <c r="H239" s="20" t="s">
        <v>31</v>
      </c>
      <c r="I239" s="20" t="s">
        <v>31</v>
      </c>
      <c r="J239" s="14">
        <v>32</v>
      </c>
      <c r="K239" s="20" t="s">
        <v>31</v>
      </c>
      <c r="L239" s="20" t="s">
        <v>31</v>
      </c>
    </row>
    <row r="240" spans="1:12" x14ac:dyDescent="0.25">
      <c r="A240" s="20" t="s">
        <v>185</v>
      </c>
      <c r="B240" s="20" t="s">
        <v>23</v>
      </c>
      <c r="C240" s="20" t="s">
        <v>23</v>
      </c>
      <c r="D240" s="14">
        <v>14</v>
      </c>
      <c r="E240" s="20" t="s">
        <v>31</v>
      </c>
      <c r="F240" s="20" t="s">
        <v>31</v>
      </c>
      <c r="G240" s="20" t="s">
        <v>31</v>
      </c>
      <c r="H240" s="20" t="s">
        <v>31</v>
      </c>
      <c r="I240" s="20" t="s">
        <v>31</v>
      </c>
      <c r="J240" s="14">
        <v>22</v>
      </c>
      <c r="K240" s="20" t="s">
        <v>31</v>
      </c>
      <c r="L240" s="20" t="s">
        <v>31</v>
      </c>
    </row>
    <row r="241" spans="1:12" x14ac:dyDescent="0.25">
      <c r="A241" s="20" t="s">
        <v>185</v>
      </c>
      <c r="B241" s="20" t="s">
        <v>35</v>
      </c>
      <c r="C241" s="20" t="s">
        <v>35</v>
      </c>
      <c r="D241" s="20" t="s">
        <v>31</v>
      </c>
      <c r="E241" s="20" t="s">
        <v>31</v>
      </c>
      <c r="F241" s="20" t="s">
        <v>31</v>
      </c>
      <c r="G241" s="20" t="s">
        <v>31</v>
      </c>
      <c r="H241" s="20" t="s">
        <v>31</v>
      </c>
      <c r="I241" s="20" t="s">
        <v>31</v>
      </c>
      <c r="J241" s="20" t="s">
        <v>31</v>
      </c>
      <c r="K241" s="20" t="s">
        <v>31</v>
      </c>
      <c r="L241" s="20" t="s">
        <v>31</v>
      </c>
    </row>
    <row r="242" spans="1:12" x14ac:dyDescent="0.25">
      <c r="A242" s="20" t="s">
        <v>185</v>
      </c>
      <c r="B242" s="20" t="s">
        <v>37</v>
      </c>
      <c r="C242" s="20" t="s">
        <v>37</v>
      </c>
      <c r="D242" s="20" t="s">
        <v>31</v>
      </c>
      <c r="E242" s="20" t="s">
        <v>31</v>
      </c>
      <c r="F242" s="20" t="s">
        <v>31</v>
      </c>
      <c r="G242" s="20" t="s">
        <v>31</v>
      </c>
      <c r="H242" s="20" t="s">
        <v>31</v>
      </c>
      <c r="I242" s="20" t="s">
        <v>31</v>
      </c>
      <c r="J242" s="20" t="s">
        <v>31</v>
      </c>
      <c r="K242" s="20" t="s">
        <v>31</v>
      </c>
      <c r="L242" s="20" t="s">
        <v>31</v>
      </c>
    </row>
    <row r="243" spans="1:12" x14ac:dyDescent="0.25">
      <c r="A243" s="20" t="s">
        <v>185</v>
      </c>
      <c r="B243" s="20" t="s">
        <v>39</v>
      </c>
      <c r="C243" s="20" t="s">
        <v>39</v>
      </c>
      <c r="D243" s="20" t="s">
        <v>31</v>
      </c>
      <c r="E243" s="20" t="s">
        <v>31</v>
      </c>
      <c r="F243" s="20" t="s">
        <v>31</v>
      </c>
      <c r="G243" s="20" t="s">
        <v>31</v>
      </c>
      <c r="H243" s="20" t="s">
        <v>31</v>
      </c>
      <c r="I243" s="20" t="s">
        <v>31</v>
      </c>
      <c r="J243" s="20" t="s">
        <v>31</v>
      </c>
      <c r="K243" s="20" t="s">
        <v>31</v>
      </c>
      <c r="L243" s="20" t="s">
        <v>31</v>
      </c>
    </row>
    <row r="244" spans="1:12" x14ac:dyDescent="0.25">
      <c r="A244" s="20" t="s">
        <v>185</v>
      </c>
      <c r="B244" s="20" t="s">
        <v>41</v>
      </c>
      <c r="C244" s="20" t="s">
        <v>41</v>
      </c>
      <c r="D244" s="20" t="s">
        <v>31</v>
      </c>
      <c r="E244" s="20" t="s">
        <v>31</v>
      </c>
      <c r="F244" s="20" t="s">
        <v>31</v>
      </c>
      <c r="G244" s="20" t="s">
        <v>31</v>
      </c>
      <c r="H244" s="20" t="s">
        <v>31</v>
      </c>
      <c r="I244" s="20" t="s">
        <v>31</v>
      </c>
      <c r="J244" s="20" t="s">
        <v>31</v>
      </c>
      <c r="K244" s="20" t="s">
        <v>31</v>
      </c>
      <c r="L244" s="20" t="s">
        <v>31</v>
      </c>
    </row>
    <row r="245" spans="1:12" x14ac:dyDescent="0.25">
      <c r="A245" s="20" t="s">
        <v>185</v>
      </c>
      <c r="B245" s="20" t="s">
        <v>88</v>
      </c>
      <c r="C245" s="20" t="s">
        <v>88</v>
      </c>
      <c r="D245" s="20" t="s">
        <v>31</v>
      </c>
      <c r="E245" s="20" t="s">
        <v>31</v>
      </c>
      <c r="F245" s="20" t="s">
        <v>31</v>
      </c>
      <c r="G245" s="20" t="s">
        <v>31</v>
      </c>
      <c r="H245" s="20" t="s">
        <v>31</v>
      </c>
      <c r="I245" s="20" t="s">
        <v>31</v>
      </c>
      <c r="J245" s="20" t="s">
        <v>31</v>
      </c>
      <c r="K245" s="20" t="s">
        <v>31</v>
      </c>
      <c r="L245" s="20" t="s">
        <v>31</v>
      </c>
    </row>
    <row r="246" spans="1:12" x14ac:dyDescent="0.25">
      <c r="A246" s="20" t="s">
        <v>185</v>
      </c>
      <c r="B246" s="20" t="s">
        <v>186</v>
      </c>
      <c r="C246" s="20" t="s">
        <v>186</v>
      </c>
      <c r="D246" s="14">
        <v>18</v>
      </c>
      <c r="E246" s="20" t="s">
        <v>31</v>
      </c>
      <c r="F246" s="20" t="s">
        <v>31</v>
      </c>
      <c r="G246" s="20" t="s">
        <v>31</v>
      </c>
      <c r="H246" s="20" t="s">
        <v>31</v>
      </c>
      <c r="I246" s="20" t="s">
        <v>31</v>
      </c>
      <c r="J246" s="20" t="s">
        <v>31</v>
      </c>
      <c r="K246" s="20" t="s">
        <v>31</v>
      </c>
      <c r="L246" s="20" t="s">
        <v>31</v>
      </c>
    </row>
    <row r="247" spans="1:12" ht="26.25" x14ac:dyDescent="0.25">
      <c r="A247" s="21"/>
      <c r="B247" s="21"/>
      <c r="C247" s="21" t="s">
        <v>0</v>
      </c>
      <c r="D247" s="21" t="s">
        <v>1</v>
      </c>
      <c r="E247" s="21" t="s">
        <v>2</v>
      </c>
      <c r="F247" s="21" t="s">
        <v>3</v>
      </c>
      <c r="G247" s="21" t="s">
        <v>4</v>
      </c>
      <c r="H247" s="21" t="s">
        <v>5</v>
      </c>
      <c r="I247" s="21" t="s">
        <v>6</v>
      </c>
      <c r="J247" s="21" t="s">
        <v>7</v>
      </c>
      <c r="K247" s="21" t="s">
        <v>8</v>
      </c>
      <c r="L247" s="21" t="s">
        <v>9</v>
      </c>
    </row>
    <row r="248" spans="1:12" x14ac:dyDescent="0.25">
      <c r="A248" s="21"/>
      <c r="B248" s="21"/>
      <c r="C248" s="21" t="s">
        <v>16</v>
      </c>
      <c r="D248" s="21" t="s">
        <v>18</v>
      </c>
      <c r="E248" s="21" t="s">
        <v>18</v>
      </c>
      <c r="F248" s="21" t="s">
        <v>18</v>
      </c>
      <c r="G248" s="21" t="s">
        <v>18</v>
      </c>
      <c r="H248" s="21" t="s">
        <v>18</v>
      </c>
      <c r="I248" s="21" t="s">
        <v>18</v>
      </c>
      <c r="J248" s="21" t="s">
        <v>18</v>
      </c>
      <c r="K248" s="21" t="s">
        <v>18</v>
      </c>
      <c r="L248" s="21" t="s">
        <v>18</v>
      </c>
    </row>
    <row r="249" spans="1:12" x14ac:dyDescent="0.25">
      <c r="A249" s="7" t="s">
        <v>79</v>
      </c>
      <c r="B249" s="7" t="s">
        <v>20</v>
      </c>
      <c r="C249" s="7" t="s">
        <v>80</v>
      </c>
      <c r="D249" s="7" t="s">
        <v>31</v>
      </c>
      <c r="E249" s="7" t="s">
        <v>31</v>
      </c>
      <c r="F249" s="7" t="s">
        <v>31</v>
      </c>
      <c r="G249" s="7" t="s">
        <v>31</v>
      </c>
      <c r="H249" s="7" t="s">
        <v>31</v>
      </c>
      <c r="I249" s="3">
        <v>13</v>
      </c>
      <c r="J249" s="3">
        <v>5600</v>
      </c>
      <c r="K249" s="3">
        <v>41</v>
      </c>
      <c r="L249" s="3">
        <v>14</v>
      </c>
    </row>
    <row r="250" spans="1:12" x14ac:dyDescent="0.25">
      <c r="A250" s="7" t="s">
        <v>79</v>
      </c>
      <c r="B250" s="7" t="s">
        <v>22</v>
      </c>
      <c r="C250" s="7" t="s">
        <v>81</v>
      </c>
      <c r="D250" s="7" t="s">
        <v>31</v>
      </c>
      <c r="E250" s="7" t="s">
        <v>31</v>
      </c>
      <c r="F250" s="7" t="s">
        <v>31</v>
      </c>
      <c r="G250" s="7" t="s">
        <v>31</v>
      </c>
      <c r="H250" s="7" t="s">
        <v>31</v>
      </c>
      <c r="I250" s="7" t="s">
        <v>31</v>
      </c>
      <c r="J250" s="3">
        <v>930</v>
      </c>
      <c r="K250" s="7" t="s">
        <v>31</v>
      </c>
      <c r="L250" s="7" t="s">
        <v>31</v>
      </c>
    </row>
    <row r="251" spans="1:12" x14ac:dyDescent="0.25">
      <c r="A251" s="7" t="s">
        <v>79</v>
      </c>
      <c r="B251" s="7" t="s">
        <v>23</v>
      </c>
      <c r="C251" s="7" t="s">
        <v>82</v>
      </c>
      <c r="D251" s="7" t="s">
        <v>31</v>
      </c>
      <c r="E251" s="7" t="s">
        <v>31</v>
      </c>
      <c r="F251" s="7" t="s">
        <v>31</v>
      </c>
      <c r="G251" s="7" t="s">
        <v>31</v>
      </c>
      <c r="H251" s="7" t="s">
        <v>31</v>
      </c>
      <c r="I251" s="7" t="s">
        <v>31</v>
      </c>
      <c r="J251" s="3">
        <v>130</v>
      </c>
      <c r="K251" s="7" t="s">
        <v>31</v>
      </c>
      <c r="L251" s="7" t="s">
        <v>31</v>
      </c>
    </row>
    <row r="252" spans="1:12" x14ac:dyDescent="0.25">
      <c r="A252" s="7" t="s">
        <v>79</v>
      </c>
      <c r="B252" s="7" t="s">
        <v>83</v>
      </c>
      <c r="C252" s="7" t="s">
        <v>84</v>
      </c>
      <c r="D252" s="7" t="s">
        <v>31</v>
      </c>
      <c r="E252" s="7" t="s">
        <v>31</v>
      </c>
      <c r="F252" s="7" t="s">
        <v>31</v>
      </c>
      <c r="G252" s="7" t="s">
        <v>31</v>
      </c>
      <c r="H252" s="7" t="s">
        <v>31</v>
      </c>
      <c r="I252" s="7" t="s">
        <v>31</v>
      </c>
      <c r="J252" s="3">
        <v>37</v>
      </c>
      <c r="K252" s="7" t="s">
        <v>31</v>
      </c>
      <c r="L252" s="7" t="s">
        <v>31</v>
      </c>
    </row>
    <row r="253" spans="1:12" x14ac:dyDescent="0.25">
      <c r="A253" s="7" t="s">
        <v>79</v>
      </c>
      <c r="B253" s="7" t="s">
        <v>37</v>
      </c>
      <c r="C253" s="7" t="s">
        <v>85</v>
      </c>
      <c r="D253" s="7" t="s">
        <v>31</v>
      </c>
      <c r="E253" s="7" t="s">
        <v>31</v>
      </c>
      <c r="F253" s="7" t="s">
        <v>31</v>
      </c>
      <c r="G253" s="7" t="s">
        <v>31</v>
      </c>
      <c r="H253" s="7" t="s">
        <v>31</v>
      </c>
      <c r="I253" s="7" t="s">
        <v>31</v>
      </c>
      <c r="J253" s="3">
        <v>12</v>
      </c>
      <c r="K253" s="7" t="s">
        <v>31</v>
      </c>
      <c r="L253" s="7" t="s">
        <v>31</v>
      </c>
    </row>
    <row r="254" spans="1:12" x14ac:dyDescent="0.25">
      <c r="A254" s="7" t="s">
        <v>79</v>
      </c>
      <c r="B254" s="7" t="s">
        <v>39</v>
      </c>
      <c r="C254" s="7" t="s">
        <v>86</v>
      </c>
      <c r="D254" s="7" t="s">
        <v>31</v>
      </c>
      <c r="E254" s="7" t="s">
        <v>31</v>
      </c>
      <c r="F254" s="7" t="s">
        <v>31</v>
      </c>
      <c r="G254" s="7" t="s">
        <v>31</v>
      </c>
      <c r="H254" s="7" t="s">
        <v>31</v>
      </c>
      <c r="I254" s="7" t="s">
        <v>31</v>
      </c>
      <c r="J254" s="3">
        <v>10</v>
      </c>
      <c r="K254" s="7" t="s">
        <v>31</v>
      </c>
      <c r="L254" s="7" t="s">
        <v>31</v>
      </c>
    </row>
    <row r="255" spans="1:12" x14ac:dyDescent="0.25">
      <c r="A255" s="7" t="s">
        <v>79</v>
      </c>
      <c r="B255" s="7" t="s">
        <v>69</v>
      </c>
      <c r="C255" s="7" t="s">
        <v>48</v>
      </c>
      <c r="D255" s="7" t="s">
        <v>31</v>
      </c>
      <c r="E255" s="7" t="s">
        <v>31</v>
      </c>
      <c r="F255" s="7" t="s">
        <v>31</v>
      </c>
      <c r="G255" s="7" t="s">
        <v>31</v>
      </c>
      <c r="H255" s="7" t="s">
        <v>31</v>
      </c>
      <c r="I255" s="7" t="s">
        <v>31</v>
      </c>
      <c r="J255" s="7" t="s">
        <v>31</v>
      </c>
      <c r="K255" s="7" t="s">
        <v>31</v>
      </c>
      <c r="L255" s="7" t="s">
        <v>31</v>
      </c>
    </row>
    <row r="256" spans="1:12" x14ac:dyDescent="0.25">
      <c r="A256" s="7" t="s">
        <v>79</v>
      </c>
      <c r="B256" s="7" t="s">
        <v>41</v>
      </c>
      <c r="C256" s="7" t="s">
        <v>87</v>
      </c>
      <c r="D256" s="7" t="s">
        <v>31</v>
      </c>
      <c r="E256" s="7" t="s">
        <v>31</v>
      </c>
      <c r="F256" s="7" t="s">
        <v>31</v>
      </c>
      <c r="G256" s="7" t="s">
        <v>31</v>
      </c>
      <c r="H256" s="7" t="s">
        <v>31</v>
      </c>
      <c r="I256" s="7" t="s">
        <v>31</v>
      </c>
      <c r="J256" s="7" t="s">
        <v>31</v>
      </c>
      <c r="K256" s="7" t="s">
        <v>31</v>
      </c>
      <c r="L256" s="7" t="s">
        <v>31</v>
      </c>
    </row>
    <row r="257" spans="1:12" x14ac:dyDescent="0.25">
      <c r="A257" s="7" t="s">
        <v>79</v>
      </c>
      <c r="B257" s="7" t="s">
        <v>88</v>
      </c>
      <c r="C257" s="7" t="s">
        <v>89</v>
      </c>
      <c r="D257" s="7" t="s">
        <v>31</v>
      </c>
      <c r="E257" s="7" t="s">
        <v>31</v>
      </c>
      <c r="F257" s="7" t="s">
        <v>31</v>
      </c>
      <c r="G257" s="7" t="s">
        <v>31</v>
      </c>
      <c r="H257" s="7" t="s">
        <v>31</v>
      </c>
      <c r="I257" s="7" t="s">
        <v>31</v>
      </c>
      <c r="J257" s="3">
        <v>12</v>
      </c>
      <c r="K257" s="7" t="s">
        <v>31</v>
      </c>
      <c r="L257" s="7" t="s">
        <v>31</v>
      </c>
    </row>
    <row r="258" spans="1:12" x14ac:dyDescent="0.25">
      <c r="A258" s="7" t="s">
        <v>79</v>
      </c>
      <c r="B258" s="7" t="s">
        <v>90</v>
      </c>
      <c r="C258" s="7" t="s">
        <v>55</v>
      </c>
      <c r="D258" s="7" t="s">
        <v>31</v>
      </c>
      <c r="E258" s="7" t="s">
        <v>31</v>
      </c>
      <c r="F258" s="7" t="s">
        <v>31</v>
      </c>
      <c r="G258" s="7" t="s">
        <v>31</v>
      </c>
      <c r="H258" s="7" t="s">
        <v>31</v>
      </c>
      <c r="I258" s="7" t="s">
        <v>31</v>
      </c>
      <c r="J258" s="3">
        <v>53</v>
      </c>
      <c r="K258" s="7" t="s">
        <v>31</v>
      </c>
      <c r="L258" s="7" t="s">
        <v>31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A28D8-4866-4957-8090-60E3F7ADD89E}">
  <dimension ref="A1:AA342"/>
  <sheetViews>
    <sheetView tabSelected="1" zoomScale="59" zoomScaleNormal="59" workbookViewId="0">
      <selection activeCell="AA10" sqref="AA10"/>
    </sheetView>
  </sheetViews>
  <sheetFormatPr defaultRowHeight="15" x14ac:dyDescent="0.25"/>
  <cols>
    <col min="3" max="3" width="11.140625" customWidth="1"/>
    <col min="5" max="5" width="11" bestFit="1" customWidth="1"/>
    <col min="16" max="16" width="15.5703125" customWidth="1"/>
    <col min="22" max="22" width="12" bestFit="1" customWidth="1"/>
  </cols>
  <sheetData>
    <row r="1" spans="1:27" ht="26.25" x14ac:dyDescent="0.25">
      <c r="A1" s="21"/>
      <c r="B1" s="21"/>
      <c r="C1" s="21" t="s">
        <v>192</v>
      </c>
      <c r="D1" s="22" t="s">
        <v>191</v>
      </c>
      <c r="E1" s="21" t="s">
        <v>195</v>
      </c>
      <c r="F1" s="21" t="s">
        <v>1</v>
      </c>
      <c r="G1" s="21" t="s">
        <v>2</v>
      </c>
      <c r="H1" s="21" t="s">
        <v>3</v>
      </c>
      <c r="I1" s="21" t="s">
        <v>4</v>
      </c>
      <c r="J1" s="21" t="s">
        <v>5</v>
      </c>
      <c r="K1" s="21" t="s">
        <v>6</v>
      </c>
      <c r="L1" s="21" t="s">
        <v>7</v>
      </c>
      <c r="M1" s="21" t="s">
        <v>8</v>
      </c>
      <c r="N1" s="21" t="s">
        <v>9</v>
      </c>
      <c r="U1" s="21" t="s">
        <v>200</v>
      </c>
      <c r="V1" s="22" t="s">
        <v>198</v>
      </c>
      <c r="W1" s="22" t="s">
        <v>198</v>
      </c>
    </row>
    <row r="2" spans="1:27" x14ac:dyDescent="0.25">
      <c r="A2" s="21"/>
      <c r="B2" s="21">
        <v>0</v>
      </c>
      <c r="C2" s="21" t="s">
        <v>193</v>
      </c>
      <c r="D2" s="22" t="s">
        <v>194</v>
      </c>
      <c r="E2" s="21" t="s">
        <v>196</v>
      </c>
      <c r="F2" s="21" t="s">
        <v>18</v>
      </c>
      <c r="G2" s="21" t="s">
        <v>18</v>
      </c>
      <c r="H2" s="21" t="s">
        <v>18</v>
      </c>
      <c r="I2" s="21" t="s">
        <v>18</v>
      </c>
      <c r="J2" s="21" t="s">
        <v>18</v>
      </c>
      <c r="K2" s="21" t="s">
        <v>18</v>
      </c>
      <c r="L2" s="21" t="s">
        <v>18</v>
      </c>
      <c r="M2" s="21" t="s">
        <v>18</v>
      </c>
      <c r="N2" s="21" t="s">
        <v>18</v>
      </c>
      <c r="U2" s="21"/>
      <c r="V2" t="s">
        <v>197</v>
      </c>
      <c r="W2" s="22" t="s">
        <v>199</v>
      </c>
      <c r="X2" s="22" t="s">
        <v>202</v>
      </c>
      <c r="Y2" s="22" t="s">
        <v>203</v>
      </c>
    </row>
    <row r="3" spans="1:27" x14ac:dyDescent="0.25">
      <c r="A3" s="21" t="s">
        <v>29</v>
      </c>
      <c r="B3" s="23">
        <v>0.5</v>
      </c>
      <c r="C3" s="21">
        <f>(B3-B2)+(B4-B3)/2</f>
        <v>0.75</v>
      </c>
      <c r="D3" s="21">
        <v>361</v>
      </c>
      <c r="E3" s="21">
        <v>1500</v>
      </c>
      <c r="F3" s="21" t="s">
        <v>31</v>
      </c>
      <c r="G3" s="21" t="s">
        <v>31</v>
      </c>
      <c r="H3" s="21" t="s">
        <v>31</v>
      </c>
      <c r="I3" s="21" t="s">
        <v>31</v>
      </c>
      <c r="J3" s="21" t="s">
        <v>31</v>
      </c>
      <c r="K3" s="21" t="s">
        <v>31</v>
      </c>
      <c r="L3" s="21" t="s">
        <v>31</v>
      </c>
      <c r="M3" s="21" t="s">
        <v>31</v>
      </c>
      <c r="N3" s="21" t="s">
        <v>31</v>
      </c>
      <c r="U3" s="21">
        <f t="shared" ref="U3:U10" si="0">SUM(F3:N3)</f>
        <v>0</v>
      </c>
      <c r="V3">
        <f t="shared" ref="V3:V10" si="1">C3*D3*E3*U3</f>
        <v>0</v>
      </c>
      <c r="W3">
        <f>V3/1000</f>
        <v>0</v>
      </c>
      <c r="X3">
        <f>W3/1000</f>
        <v>0</v>
      </c>
      <c r="Y3">
        <f>X3/1000</f>
        <v>0</v>
      </c>
    </row>
    <row r="4" spans="1:27" x14ac:dyDescent="0.25">
      <c r="A4" s="21" t="s">
        <v>29</v>
      </c>
      <c r="B4" s="23">
        <v>1</v>
      </c>
      <c r="C4" s="21">
        <f>(B4-B3)/2+(B5-B4)/2</f>
        <v>0.5</v>
      </c>
      <c r="D4" s="21">
        <v>361</v>
      </c>
      <c r="E4" s="21">
        <v>1700</v>
      </c>
      <c r="F4" s="21" t="s">
        <v>31</v>
      </c>
      <c r="G4" s="21" t="s">
        <v>31</v>
      </c>
      <c r="H4" s="21" t="s">
        <v>31</v>
      </c>
      <c r="I4" s="21" t="s">
        <v>31</v>
      </c>
      <c r="J4" s="21" t="s">
        <v>31</v>
      </c>
      <c r="K4" s="21" t="s">
        <v>31</v>
      </c>
      <c r="L4" s="21" t="s">
        <v>31</v>
      </c>
      <c r="M4" s="21" t="s">
        <v>31</v>
      </c>
      <c r="N4" s="21" t="s">
        <v>31</v>
      </c>
      <c r="U4" s="21">
        <f t="shared" si="0"/>
        <v>0</v>
      </c>
      <c r="V4">
        <f t="shared" si="1"/>
        <v>0</v>
      </c>
      <c r="W4">
        <f t="shared" ref="W4:Y5" si="2">V4/1000</f>
        <v>0</v>
      </c>
      <c r="X4">
        <f t="shared" si="2"/>
        <v>0</v>
      </c>
      <c r="Y4">
        <f t="shared" si="2"/>
        <v>0</v>
      </c>
    </row>
    <row r="5" spans="1:27" x14ac:dyDescent="0.25">
      <c r="A5" s="21" t="s">
        <v>29</v>
      </c>
      <c r="B5" s="23">
        <v>1.5</v>
      </c>
      <c r="C5" s="21">
        <f t="shared" ref="C5:C71" si="3">(B5-B4)/2+(B6-B5)/2</f>
        <v>0.5</v>
      </c>
      <c r="D5" s="21">
        <v>361</v>
      </c>
      <c r="E5" s="21">
        <v>1700</v>
      </c>
      <c r="F5" s="21" t="s">
        <v>31</v>
      </c>
      <c r="G5" s="21" t="s">
        <v>31</v>
      </c>
      <c r="H5" s="21" t="s">
        <v>31</v>
      </c>
      <c r="I5" s="21" t="s">
        <v>31</v>
      </c>
      <c r="J5" s="21" t="s">
        <v>31</v>
      </c>
      <c r="K5" s="21" t="s">
        <v>31</v>
      </c>
      <c r="L5" s="21" t="s">
        <v>31</v>
      </c>
      <c r="M5" s="21" t="s">
        <v>31</v>
      </c>
      <c r="N5" s="21" t="s">
        <v>31</v>
      </c>
      <c r="U5" s="21">
        <f t="shared" si="0"/>
        <v>0</v>
      </c>
      <c r="V5">
        <f t="shared" si="1"/>
        <v>0</v>
      </c>
      <c r="W5">
        <f t="shared" si="2"/>
        <v>0</v>
      </c>
      <c r="X5">
        <f t="shared" si="2"/>
        <v>0</v>
      </c>
      <c r="Y5">
        <f t="shared" si="2"/>
        <v>0</v>
      </c>
    </row>
    <row r="6" spans="1:27" x14ac:dyDescent="0.25">
      <c r="A6" s="21" t="s">
        <v>29</v>
      </c>
      <c r="B6" s="23">
        <v>2</v>
      </c>
      <c r="C6" s="21">
        <f t="shared" si="3"/>
        <v>0.5</v>
      </c>
      <c r="D6" s="21">
        <v>361</v>
      </c>
      <c r="E6" s="21">
        <v>1700</v>
      </c>
      <c r="F6" s="21" t="s">
        <v>31</v>
      </c>
      <c r="G6" s="21" t="s">
        <v>31</v>
      </c>
      <c r="H6" s="21" t="s">
        <v>31</v>
      </c>
      <c r="I6" s="21" t="s">
        <v>31</v>
      </c>
      <c r="J6" s="21" t="s">
        <v>31</v>
      </c>
      <c r="K6" s="21" t="s">
        <v>31</v>
      </c>
      <c r="L6" s="14">
        <v>14</v>
      </c>
      <c r="M6" s="21" t="s">
        <v>31</v>
      </c>
      <c r="N6" s="21" t="s">
        <v>31</v>
      </c>
      <c r="U6" s="21">
        <f t="shared" si="0"/>
        <v>14</v>
      </c>
      <c r="V6">
        <f>C6*D6*E6*U6*(1-0.25)</f>
        <v>3221925</v>
      </c>
      <c r="W6">
        <f>V6/1000</f>
        <v>3221.9250000000002</v>
      </c>
      <c r="X6">
        <f>W6/1000</f>
        <v>3.2219250000000001</v>
      </c>
      <c r="Y6">
        <f>X6/1000</f>
        <v>3.221925E-3</v>
      </c>
    </row>
    <row r="7" spans="1:27" x14ac:dyDescent="0.25">
      <c r="A7" s="21" t="s">
        <v>29</v>
      </c>
      <c r="B7" s="23">
        <v>2.5</v>
      </c>
      <c r="C7" s="21">
        <f t="shared" si="3"/>
        <v>0.75</v>
      </c>
      <c r="D7" s="21">
        <v>361</v>
      </c>
      <c r="E7" s="21">
        <v>1700</v>
      </c>
      <c r="F7" s="21" t="s">
        <v>31</v>
      </c>
      <c r="G7" s="21" t="s">
        <v>31</v>
      </c>
      <c r="H7" s="21" t="s">
        <v>31</v>
      </c>
      <c r="I7" s="21" t="s">
        <v>31</v>
      </c>
      <c r="J7" s="21" t="s">
        <v>31</v>
      </c>
      <c r="K7" s="21" t="s">
        <v>31</v>
      </c>
      <c r="L7" s="21" t="s">
        <v>31</v>
      </c>
      <c r="M7" s="21" t="s">
        <v>31</v>
      </c>
      <c r="N7" s="21" t="s">
        <v>31</v>
      </c>
      <c r="U7" s="21">
        <f t="shared" si="0"/>
        <v>0</v>
      </c>
      <c r="V7">
        <f t="shared" si="1"/>
        <v>0</v>
      </c>
      <c r="W7">
        <f t="shared" ref="W7:Y30" si="4">V7/1000</f>
        <v>0</v>
      </c>
      <c r="X7">
        <f t="shared" si="4"/>
        <v>0</v>
      </c>
      <c r="Y7">
        <f t="shared" si="4"/>
        <v>0</v>
      </c>
    </row>
    <row r="8" spans="1:27" x14ac:dyDescent="0.25">
      <c r="A8" s="21" t="s">
        <v>29</v>
      </c>
      <c r="B8" s="23">
        <v>3.5</v>
      </c>
      <c r="C8" s="21">
        <f t="shared" si="3"/>
        <v>1.5</v>
      </c>
      <c r="D8" s="21">
        <v>361</v>
      </c>
      <c r="E8" s="21">
        <v>1700</v>
      </c>
      <c r="F8" s="21" t="s">
        <v>31</v>
      </c>
      <c r="G8" s="21" t="s">
        <v>31</v>
      </c>
      <c r="H8" s="21" t="s">
        <v>31</v>
      </c>
      <c r="I8" s="21" t="s">
        <v>31</v>
      </c>
      <c r="J8" s="21" t="s">
        <v>31</v>
      </c>
      <c r="K8" s="21" t="s">
        <v>31</v>
      </c>
      <c r="L8" s="21" t="s">
        <v>31</v>
      </c>
      <c r="M8" s="21" t="s">
        <v>31</v>
      </c>
      <c r="N8" s="21" t="s">
        <v>31</v>
      </c>
      <c r="U8" s="21">
        <f t="shared" si="0"/>
        <v>0</v>
      </c>
      <c r="V8">
        <f t="shared" si="1"/>
        <v>0</v>
      </c>
      <c r="W8">
        <f t="shared" si="4"/>
        <v>0</v>
      </c>
      <c r="X8">
        <f t="shared" si="4"/>
        <v>0</v>
      </c>
      <c r="Y8">
        <f t="shared" si="4"/>
        <v>0</v>
      </c>
    </row>
    <row r="9" spans="1:27" x14ac:dyDescent="0.25">
      <c r="A9" s="21" t="s">
        <v>29</v>
      </c>
      <c r="B9" s="23">
        <v>5.5</v>
      </c>
      <c r="C9" s="21">
        <f t="shared" si="3"/>
        <v>2</v>
      </c>
      <c r="D9" s="21">
        <v>361</v>
      </c>
      <c r="E9" s="21">
        <v>1700</v>
      </c>
      <c r="F9" s="21" t="s">
        <v>31</v>
      </c>
      <c r="G9" s="21" t="s">
        <v>31</v>
      </c>
      <c r="H9" s="21" t="s">
        <v>31</v>
      </c>
      <c r="I9" s="21" t="s">
        <v>31</v>
      </c>
      <c r="J9" s="21" t="s">
        <v>31</v>
      </c>
      <c r="K9" s="21" t="s">
        <v>31</v>
      </c>
      <c r="L9" s="21" t="s">
        <v>31</v>
      </c>
      <c r="M9" s="21" t="s">
        <v>31</v>
      </c>
      <c r="N9" s="21" t="s">
        <v>31</v>
      </c>
      <c r="U9" s="21">
        <f t="shared" si="0"/>
        <v>0</v>
      </c>
      <c r="V9">
        <f t="shared" si="1"/>
        <v>0</v>
      </c>
      <c r="W9">
        <f t="shared" si="4"/>
        <v>0</v>
      </c>
      <c r="X9">
        <f t="shared" si="4"/>
        <v>0</v>
      </c>
      <c r="Y9">
        <f t="shared" si="4"/>
        <v>0</v>
      </c>
    </row>
    <row r="10" spans="1:27" x14ac:dyDescent="0.25">
      <c r="A10" s="21" t="s">
        <v>29</v>
      </c>
      <c r="B10" s="23">
        <v>7.5</v>
      </c>
      <c r="C10" s="21">
        <f>(B10-B9)/2+(B11-B10)/2</f>
        <v>1.25</v>
      </c>
      <c r="D10" s="21">
        <v>361</v>
      </c>
      <c r="E10" s="21">
        <v>1700</v>
      </c>
      <c r="F10" s="21" t="s">
        <v>31</v>
      </c>
      <c r="G10" s="21" t="s">
        <v>31</v>
      </c>
      <c r="H10" s="21" t="s">
        <v>31</v>
      </c>
      <c r="I10" s="21" t="s">
        <v>31</v>
      </c>
      <c r="J10" s="21" t="s">
        <v>31</v>
      </c>
      <c r="K10" s="21" t="s">
        <v>31</v>
      </c>
      <c r="L10" s="21" t="s">
        <v>31</v>
      </c>
      <c r="M10" s="21" t="s">
        <v>31</v>
      </c>
      <c r="N10" s="21" t="s">
        <v>31</v>
      </c>
      <c r="U10" s="21">
        <f t="shared" si="0"/>
        <v>0</v>
      </c>
      <c r="V10">
        <f t="shared" si="1"/>
        <v>0</v>
      </c>
      <c r="W10">
        <f t="shared" si="4"/>
        <v>0</v>
      </c>
      <c r="X10">
        <f t="shared" si="4"/>
        <v>0</v>
      </c>
      <c r="Y10">
        <f t="shared" si="4"/>
        <v>0</v>
      </c>
      <c r="AA10">
        <f>Y6+Y30+Y31+Y34++Y39+Y40+Y55+Y56+Y57+Y58+Y63+Y64+Y137+Y141+Y142+Y143+Y144+Y145+Y158+Y169+Y170+Y171+Y172+Y173+Y176+Y179+Y181+Y182+Y186+Y190+Y191+Y192+Y193+Y194+Y197++Y198+Y201+Y202+Y203+Y204+Y205+Y206+Y207+Y208+Y209+Y212+Y213+Y215+Y223+Y224+Y225+Y226+Y227+Y229+Y231+Y234+Y235+Y240++Y242+Y245+Y246+Y247+Y253+Y256+Y257+Y258+Y259+Y260+Y261+Y264+Y265+Y270+Y271+Y272+Y284+Y285+Y286+Y287++Y288+Y289+Y290+Y291+Y292+Y293+Y294+Y295</f>
        <v>12.835021276875</v>
      </c>
    </row>
    <row r="11" spans="1:27" ht="14.25" customHeight="1" x14ac:dyDescent="0.25">
      <c r="A11" s="21"/>
      <c r="B11" s="21">
        <v>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U11" s="21"/>
    </row>
    <row r="12" spans="1:27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U12" s="21"/>
    </row>
    <row r="13" spans="1:27" x14ac:dyDescent="0.25">
      <c r="A13" s="21" t="s">
        <v>45</v>
      </c>
      <c r="B13" s="21">
        <v>0.5</v>
      </c>
      <c r="C13" s="21">
        <f>(B13-B12)+(B14-B13)/2</f>
        <v>0.75</v>
      </c>
      <c r="D13" s="21">
        <v>361</v>
      </c>
      <c r="E13" s="21">
        <v>1500</v>
      </c>
      <c r="F13" s="21" t="s">
        <v>31</v>
      </c>
      <c r="G13" s="21" t="s">
        <v>31</v>
      </c>
      <c r="H13" s="21" t="s">
        <v>31</v>
      </c>
      <c r="I13" s="21" t="s">
        <v>31</v>
      </c>
      <c r="J13" s="21" t="s">
        <v>31</v>
      </c>
      <c r="K13" s="21" t="s">
        <v>31</v>
      </c>
      <c r="L13" s="21" t="s">
        <v>31</v>
      </c>
      <c r="M13" s="21" t="s">
        <v>31</v>
      </c>
      <c r="N13" s="21" t="s">
        <v>31</v>
      </c>
      <c r="U13" s="21">
        <f t="shared" ref="U13:U20" si="5">SUM(F13:N13)</f>
        <v>0</v>
      </c>
      <c r="V13">
        <f t="shared" ref="V13:V20" si="6">C13*D13*E13*U13</f>
        <v>0</v>
      </c>
      <c r="W13">
        <f t="shared" si="4"/>
        <v>0</v>
      </c>
      <c r="X13">
        <f t="shared" ref="X13:Y31" si="7">W13/1000</f>
        <v>0</v>
      </c>
      <c r="Y13">
        <f t="shared" si="7"/>
        <v>0</v>
      </c>
    </row>
    <row r="14" spans="1:27" x14ac:dyDescent="0.25">
      <c r="A14" s="21" t="s">
        <v>45</v>
      </c>
      <c r="B14" s="21">
        <v>1</v>
      </c>
      <c r="C14" s="21">
        <f t="shared" si="3"/>
        <v>0.5</v>
      </c>
      <c r="D14" s="21">
        <v>361</v>
      </c>
      <c r="E14" s="21">
        <v>1700</v>
      </c>
      <c r="F14" s="21" t="s">
        <v>31</v>
      </c>
      <c r="G14" s="21" t="s">
        <v>31</v>
      </c>
      <c r="H14" s="21" t="s">
        <v>31</v>
      </c>
      <c r="I14" s="21" t="s">
        <v>31</v>
      </c>
      <c r="J14" s="21" t="s">
        <v>31</v>
      </c>
      <c r="K14" s="21" t="s">
        <v>31</v>
      </c>
      <c r="L14" s="21" t="s">
        <v>31</v>
      </c>
      <c r="M14" s="21" t="s">
        <v>31</v>
      </c>
      <c r="N14" s="21" t="s">
        <v>31</v>
      </c>
      <c r="U14" s="21">
        <f t="shared" si="5"/>
        <v>0</v>
      </c>
      <c r="V14">
        <f t="shared" si="6"/>
        <v>0</v>
      </c>
      <c r="W14">
        <f t="shared" si="4"/>
        <v>0</v>
      </c>
      <c r="X14">
        <f t="shared" si="7"/>
        <v>0</v>
      </c>
      <c r="Y14">
        <f t="shared" si="7"/>
        <v>0</v>
      </c>
    </row>
    <row r="15" spans="1:27" x14ac:dyDescent="0.25">
      <c r="A15" s="21" t="s">
        <v>45</v>
      </c>
      <c r="B15" s="21">
        <v>1.5</v>
      </c>
      <c r="C15" s="21">
        <f t="shared" si="3"/>
        <v>0.5</v>
      </c>
      <c r="D15" s="21">
        <v>361</v>
      </c>
      <c r="E15" s="21">
        <v>1700</v>
      </c>
      <c r="F15" s="21" t="s">
        <v>31</v>
      </c>
      <c r="G15" s="21" t="s">
        <v>31</v>
      </c>
      <c r="H15" s="21" t="s">
        <v>31</v>
      </c>
      <c r="I15" s="21" t="s">
        <v>31</v>
      </c>
      <c r="J15" s="21" t="s">
        <v>31</v>
      </c>
      <c r="K15" s="21" t="s">
        <v>31</v>
      </c>
      <c r="L15" s="21" t="s">
        <v>31</v>
      </c>
      <c r="M15" s="21" t="s">
        <v>31</v>
      </c>
      <c r="N15" s="21" t="s">
        <v>31</v>
      </c>
      <c r="U15" s="21">
        <f t="shared" si="5"/>
        <v>0</v>
      </c>
      <c r="V15">
        <f t="shared" si="6"/>
        <v>0</v>
      </c>
      <c r="W15">
        <f t="shared" si="4"/>
        <v>0</v>
      </c>
      <c r="X15">
        <f t="shared" si="7"/>
        <v>0</v>
      </c>
      <c r="Y15">
        <f t="shared" si="7"/>
        <v>0</v>
      </c>
    </row>
    <row r="16" spans="1:27" x14ac:dyDescent="0.25">
      <c r="A16" s="21" t="s">
        <v>45</v>
      </c>
      <c r="B16" s="21">
        <v>2</v>
      </c>
      <c r="C16" s="21">
        <f t="shared" si="3"/>
        <v>0.5</v>
      </c>
      <c r="D16" s="21">
        <v>361</v>
      </c>
      <c r="E16" s="21">
        <v>1700</v>
      </c>
      <c r="F16" s="21" t="s">
        <v>31</v>
      </c>
      <c r="G16" s="21" t="s">
        <v>31</v>
      </c>
      <c r="H16" s="21" t="s">
        <v>31</v>
      </c>
      <c r="I16" s="21" t="s">
        <v>31</v>
      </c>
      <c r="J16" s="21" t="s">
        <v>31</v>
      </c>
      <c r="K16" s="21" t="s">
        <v>31</v>
      </c>
      <c r="L16" s="21" t="s">
        <v>31</v>
      </c>
      <c r="M16" s="21" t="s">
        <v>31</v>
      </c>
      <c r="N16" s="21" t="s">
        <v>31</v>
      </c>
      <c r="U16" s="21">
        <f t="shared" si="5"/>
        <v>0</v>
      </c>
      <c r="V16">
        <f t="shared" si="6"/>
        <v>0</v>
      </c>
      <c r="W16">
        <f t="shared" si="4"/>
        <v>0</v>
      </c>
      <c r="X16">
        <f t="shared" si="7"/>
        <v>0</v>
      </c>
      <c r="Y16">
        <f t="shared" si="7"/>
        <v>0</v>
      </c>
    </row>
    <row r="17" spans="1:25" x14ac:dyDescent="0.25">
      <c r="A17" s="21" t="s">
        <v>45</v>
      </c>
      <c r="B17" s="21">
        <v>2.5</v>
      </c>
      <c r="C17" s="21">
        <f t="shared" si="3"/>
        <v>0.75</v>
      </c>
      <c r="D17" s="21">
        <v>361</v>
      </c>
      <c r="E17" s="21">
        <v>1700</v>
      </c>
      <c r="F17" s="21" t="s">
        <v>31</v>
      </c>
      <c r="G17" s="21" t="s">
        <v>31</v>
      </c>
      <c r="H17" s="21" t="s">
        <v>31</v>
      </c>
      <c r="I17" s="21" t="s">
        <v>31</v>
      </c>
      <c r="J17" s="21" t="s">
        <v>31</v>
      </c>
      <c r="K17" s="21" t="s">
        <v>31</v>
      </c>
      <c r="L17" s="21" t="s">
        <v>31</v>
      </c>
      <c r="M17" s="21" t="s">
        <v>31</v>
      </c>
      <c r="N17" s="21" t="s">
        <v>31</v>
      </c>
      <c r="U17" s="21">
        <f t="shared" si="5"/>
        <v>0</v>
      </c>
      <c r="V17">
        <f t="shared" si="6"/>
        <v>0</v>
      </c>
      <c r="W17">
        <f t="shared" si="4"/>
        <v>0</v>
      </c>
      <c r="X17">
        <f t="shared" si="7"/>
        <v>0</v>
      </c>
      <c r="Y17">
        <f t="shared" si="7"/>
        <v>0</v>
      </c>
    </row>
    <row r="18" spans="1:25" x14ac:dyDescent="0.25">
      <c r="A18" s="21" t="s">
        <v>45</v>
      </c>
      <c r="B18" s="21">
        <v>3.5</v>
      </c>
      <c r="C18" s="21">
        <f t="shared" si="3"/>
        <v>1.5</v>
      </c>
      <c r="D18" s="21">
        <v>361</v>
      </c>
      <c r="E18" s="21">
        <v>1700</v>
      </c>
      <c r="F18" s="21" t="s">
        <v>31</v>
      </c>
      <c r="G18" s="21" t="s">
        <v>31</v>
      </c>
      <c r="H18" s="21" t="s">
        <v>31</v>
      </c>
      <c r="I18" s="21" t="s">
        <v>31</v>
      </c>
      <c r="J18" s="21" t="s">
        <v>31</v>
      </c>
      <c r="K18" s="21" t="s">
        <v>31</v>
      </c>
      <c r="L18" s="21" t="s">
        <v>31</v>
      </c>
      <c r="M18" s="21" t="s">
        <v>31</v>
      </c>
      <c r="N18" s="21" t="s">
        <v>31</v>
      </c>
      <c r="U18" s="21">
        <f t="shared" si="5"/>
        <v>0</v>
      </c>
      <c r="V18">
        <f t="shared" si="6"/>
        <v>0</v>
      </c>
      <c r="W18">
        <f t="shared" si="4"/>
        <v>0</v>
      </c>
      <c r="X18">
        <f t="shared" si="7"/>
        <v>0</v>
      </c>
      <c r="Y18">
        <f t="shared" si="7"/>
        <v>0</v>
      </c>
    </row>
    <row r="19" spans="1:25" x14ac:dyDescent="0.25">
      <c r="A19" s="21" t="s">
        <v>45</v>
      </c>
      <c r="B19" s="21">
        <v>5.5</v>
      </c>
      <c r="C19" s="21">
        <f t="shared" si="3"/>
        <v>2</v>
      </c>
      <c r="D19" s="21">
        <v>361</v>
      </c>
      <c r="E19" s="21">
        <v>1700</v>
      </c>
      <c r="F19" s="21" t="s">
        <v>31</v>
      </c>
      <c r="G19" s="21" t="s">
        <v>31</v>
      </c>
      <c r="H19" s="21" t="s">
        <v>31</v>
      </c>
      <c r="I19" s="21" t="s">
        <v>31</v>
      </c>
      <c r="J19" s="21" t="s">
        <v>31</v>
      </c>
      <c r="K19" s="21" t="s">
        <v>31</v>
      </c>
      <c r="L19" s="21" t="s">
        <v>31</v>
      </c>
      <c r="M19" s="21" t="s">
        <v>31</v>
      </c>
      <c r="N19" s="21" t="s">
        <v>31</v>
      </c>
      <c r="U19" s="21">
        <f t="shared" si="5"/>
        <v>0</v>
      </c>
      <c r="V19">
        <f t="shared" si="6"/>
        <v>0</v>
      </c>
      <c r="W19">
        <f t="shared" si="4"/>
        <v>0</v>
      </c>
      <c r="X19">
        <f t="shared" si="7"/>
        <v>0</v>
      </c>
      <c r="Y19">
        <f t="shared" si="7"/>
        <v>0</v>
      </c>
    </row>
    <row r="20" spans="1:25" x14ac:dyDescent="0.25">
      <c r="A20" s="21" t="s">
        <v>45</v>
      </c>
      <c r="B20" s="21">
        <v>7.5</v>
      </c>
      <c r="C20" s="21">
        <f t="shared" si="3"/>
        <v>1.25</v>
      </c>
      <c r="D20" s="21">
        <v>361</v>
      </c>
      <c r="E20" s="21">
        <v>1700</v>
      </c>
      <c r="F20" s="21" t="s">
        <v>31</v>
      </c>
      <c r="G20" s="21" t="s">
        <v>31</v>
      </c>
      <c r="H20" s="21" t="s">
        <v>31</v>
      </c>
      <c r="I20" s="21" t="s">
        <v>31</v>
      </c>
      <c r="J20" s="21" t="s">
        <v>31</v>
      </c>
      <c r="K20" s="21" t="s">
        <v>31</v>
      </c>
      <c r="L20" s="21" t="s">
        <v>31</v>
      </c>
      <c r="M20" s="21" t="s">
        <v>31</v>
      </c>
      <c r="N20" s="21" t="s">
        <v>31</v>
      </c>
      <c r="U20" s="21">
        <f t="shared" si="5"/>
        <v>0</v>
      </c>
      <c r="V20">
        <f t="shared" si="6"/>
        <v>0</v>
      </c>
      <c r="W20">
        <f t="shared" si="4"/>
        <v>0</v>
      </c>
      <c r="X20">
        <f t="shared" si="7"/>
        <v>0</v>
      </c>
      <c r="Y20">
        <f t="shared" si="7"/>
        <v>0</v>
      </c>
    </row>
    <row r="21" spans="1:25" x14ac:dyDescent="0.25">
      <c r="A21" s="21"/>
      <c r="B21" s="21">
        <v>8</v>
      </c>
      <c r="C21" s="21"/>
      <c r="D21" s="21"/>
      <c r="E21" s="21"/>
      <c r="F21" s="21" t="s">
        <v>1</v>
      </c>
      <c r="G21" s="21" t="s">
        <v>2</v>
      </c>
      <c r="H21" s="21" t="s">
        <v>3</v>
      </c>
      <c r="I21" s="21" t="s">
        <v>4</v>
      </c>
      <c r="J21" s="21" t="s">
        <v>5</v>
      </c>
      <c r="K21" s="21" t="s">
        <v>6</v>
      </c>
      <c r="L21" s="21" t="s">
        <v>7</v>
      </c>
      <c r="M21" s="21" t="s">
        <v>8</v>
      </c>
      <c r="N21" s="21" t="s">
        <v>9</v>
      </c>
      <c r="U21" s="21"/>
    </row>
    <row r="22" spans="1:25" x14ac:dyDescent="0.25">
      <c r="A22" s="21"/>
      <c r="B22" s="21"/>
      <c r="C22" s="21"/>
      <c r="D22" s="21"/>
      <c r="E22" s="21"/>
      <c r="F22" s="21" t="s">
        <v>18</v>
      </c>
      <c r="G22" s="21" t="s">
        <v>18</v>
      </c>
      <c r="H22" s="21" t="s">
        <v>18</v>
      </c>
      <c r="I22" s="21" t="s">
        <v>18</v>
      </c>
      <c r="J22" s="21" t="s">
        <v>18</v>
      </c>
      <c r="K22" s="21" t="s">
        <v>18</v>
      </c>
      <c r="L22" s="21" t="s">
        <v>18</v>
      </c>
      <c r="M22" s="21" t="s">
        <v>18</v>
      </c>
      <c r="N22" s="21" t="s">
        <v>18</v>
      </c>
      <c r="U22" s="21"/>
    </row>
    <row r="23" spans="1:25" x14ac:dyDescent="0.25">
      <c r="A23" s="21" t="s">
        <v>54</v>
      </c>
      <c r="B23" s="21">
        <v>0.5</v>
      </c>
      <c r="C23" s="21">
        <f>(B23-B22)+(B24-B23)/2</f>
        <v>0.75</v>
      </c>
      <c r="D23" s="21">
        <v>361</v>
      </c>
      <c r="E23" s="21">
        <v>1500</v>
      </c>
      <c r="F23" s="21" t="s">
        <v>31</v>
      </c>
      <c r="G23" s="21" t="s">
        <v>31</v>
      </c>
      <c r="H23" s="21" t="s">
        <v>31</v>
      </c>
      <c r="I23" s="21" t="s">
        <v>31</v>
      </c>
      <c r="J23" s="21" t="s">
        <v>31</v>
      </c>
      <c r="K23" s="21" t="s">
        <v>31</v>
      </c>
      <c r="L23" s="21" t="s">
        <v>31</v>
      </c>
      <c r="M23" s="21" t="s">
        <v>31</v>
      </c>
      <c r="N23" s="21" t="s">
        <v>31</v>
      </c>
      <c r="U23" s="21">
        <f t="shared" ref="U23:U31" si="8">SUM(F23:N23)</f>
        <v>0</v>
      </c>
      <c r="V23">
        <f t="shared" ref="V23:V29" si="9">C23*D23*E23*U23</f>
        <v>0</v>
      </c>
      <c r="W23">
        <f t="shared" si="4"/>
        <v>0</v>
      </c>
      <c r="X23">
        <f t="shared" si="7"/>
        <v>0</v>
      </c>
      <c r="Y23">
        <f t="shared" si="7"/>
        <v>0</v>
      </c>
    </row>
    <row r="24" spans="1:25" x14ac:dyDescent="0.25">
      <c r="A24" s="21" t="s">
        <v>54</v>
      </c>
      <c r="B24" s="21">
        <v>1</v>
      </c>
      <c r="C24" s="21">
        <f t="shared" si="3"/>
        <v>0.5</v>
      </c>
      <c r="D24" s="21">
        <v>361</v>
      </c>
      <c r="E24" s="21">
        <v>1700</v>
      </c>
      <c r="F24" s="21" t="s">
        <v>31</v>
      </c>
      <c r="G24" s="21" t="s">
        <v>31</v>
      </c>
      <c r="H24" s="21" t="s">
        <v>31</v>
      </c>
      <c r="I24" s="21" t="s">
        <v>31</v>
      </c>
      <c r="J24" s="21" t="s">
        <v>31</v>
      </c>
      <c r="K24" s="21" t="s">
        <v>31</v>
      </c>
      <c r="L24" s="21" t="s">
        <v>31</v>
      </c>
      <c r="M24" s="21" t="s">
        <v>31</v>
      </c>
      <c r="N24" s="21" t="s">
        <v>31</v>
      </c>
      <c r="U24" s="21">
        <f t="shared" si="8"/>
        <v>0</v>
      </c>
      <c r="V24">
        <f t="shared" si="9"/>
        <v>0</v>
      </c>
      <c r="W24">
        <f t="shared" si="4"/>
        <v>0</v>
      </c>
      <c r="X24">
        <f t="shared" si="7"/>
        <v>0</v>
      </c>
      <c r="Y24">
        <f t="shared" si="7"/>
        <v>0</v>
      </c>
    </row>
    <row r="25" spans="1:25" x14ac:dyDescent="0.25">
      <c r="A25" s="21" t="s">
        <v>54</v>
      </c>
      <c r="B25" s="21">
        <v>1.5</v>
      </c>
      <c r="C25" s="21">
        <f t="shared" si="3"/>
        <v>0.5</v>
      </c>
      <c r="D25" s="21">
        <v>361</v>
      </c>
      <c r="E25" s="21">
        <v>1700</v>
      </c>
      <c r="F25" s="21" t="s">
        <v>31</v>
      </c>
      <c r="G25" s="21" t="s">
        <v>31</v>
      </c>
      <c r="H25" s="21" t="s">
        <v>31</v>
      </c>
      <c r="I25" s="21" t="s">
        <v>31</v>
      </c>
      <c r="J25" s="21" t="s">
        <v>31</v>
      </c>
      <c r="K25" s="21" t="s">
        <v>31</v>
      </c>
      <c r="L25" s="21" t="s">
        <v>31</v>
      </c>
      <c r="M25" s="21" t="s">
        <v>31</v>
      </c>
      <c r="N25" s="21" t="s">
        <v>31</v>
      </c>
      <c r="U25" s="21">
        <f t="shared" si="8"/>
        <v>0</v>
      </c>
      <c r="V25">
        <f t="shared" si="9"/>
        <v>0</v>
      </c>
      <c r="W25">
        <f t="shared" si="4"/>
        <v>0</v>
      </c>
      <c r="X25">
        <f t="shared" si="7"/>
        <v>0</v>
      </c>
      <c r="Y25">
        <f t="shared" si="7"/>
        <v>0</v>
      </c>
    </row>
    <row r="26" spans="1:25" x14ac:dyDescent="0.25">
      <c r="A26" s="21" t="s">
        <v>54</v>
      </c>
      <c r="B26" s="21">
        <v>2</v>
      </c>
      <c r="C26" s="21">
        <f t="shared" si="3"/>
        <v>0.5</v>
      </c>
      <c r="D26" s="21">
        <v>361</v>
      </c>
      <c r="E26" s="21">
        <v>1700</v>
      </c>
      <c r="F26" s="21" t="s">
        <v>31</v>
      </c>
      <c r="G26" s="21" t="s">
        <v>31</v>
      </c>
      <c r="H26" s="21" t="s">
        <v>31</v>
      </c>
      <c r="I26" s="21" t="s">
        <v>31</v>
      </c>
      <c r="J26" s="21" t="s">
        <v>31</v>
      </c>
      <c r="K26" s="21" t="s">
        <v>31</v>
      </c>
      <c r="L26" s="21" t="s">
        <v>31</v>
      </c>
      <c r="M26" s="21" t="s">
        <v>31</v>
      </c>
      <c r="N26" s="21" t="s">
        <v>31</v>
      </c>
      <c r="U26" s="21">
        <f t="shared" si="8"/>
        <v>0</v>
      </c>
      <c r="V26">
        <f t="shared" si="9"/>
        <v>0</v>
      </c>
      <c r="W26">
        <f t="shared" si="4"/>
        <v>0</v>
      </c>
      <c r="X26">
        <f t="shared" si="7"/>
        <v>0</v>
      </c>
      <c r="Y26">
        <f t="shared" si="7"/>
        <v>0</v>
      </c>
    </row>
    <row r="27" spans="1:25" x14ac:dyDescent="0.25">
      <c r="A27" s="21" t="s">
        <v>54</v>
      </c>
      <c r="B27" s="21">
        <v>2.5</v>
      </c>
      <c r="C27" s="21">
        <f t="shared" si="3"/>
        <v>0.75</v>
      </c>
      <c r="D27" s="21">
        <v>361</v>
      </c>
      <c r="E27" s="21">
        <v>1700</v>
      </c>
      <c r="F27" s="21" t="s">
        <v>31</v>
      </c>
      <c r="G27" s="21" t="s">
        <v>31</v>
      </c>
      <c r="H27" s="21" t="s">
        <v>31</v>
      </c>
      <c r="I27" s="21" t="s">
        <v>31</v>
      </c>
      <c r="J27" s="21" t="s">
        <v>31</v>
      </c>
      <c r="K27" s="21" t="s">
        <v>31</v>
      </c>
      <c r="L27" s="21" t="s">
        <v>31</v>
      </c>
      <c r="M27" s="21" t="s">
        <v>31</v>
      </c>
      <c r="N27" s="21" t="s">
        <v>31</v>
      </c>
      <c r="U27" s="21">
        <f t="shared" si="8"/>
        <v>0</v>
      </c>
      <c r="V27">
        <f t="shared" si="9"/>
        <v>0</v>
      </c>
      <c r="W27">
        <f t="shared" si="4"/>
        <v>0</v>
      </c>
      <c r="X27">
        <f t="shared" si="7"/>
        <v>0</v>
      </c>
      <c r="Y27">
        <f t="shared" si="7"/>
        <v>0</v>
      </c>
    </row>
    <row r="28" spans="1:25" x14ac:dyDescent="0.25">
      <c r="A28" s="21" t="s">
        <v>54</v>
      </c>
      <c r="B28" s="21">
        <v>3.5</v>
      </c>
      <c r="C28" s="21">
        <f t="shared" si="3"/>
        <v>1.5</v>
      </c>
      <c r="D28" s="21">
        <v>361</v>
      </c>
      <c r="E28" s="21">
        <v>1700</v>
      </c>
      <c r="F28" s="21" t="s">
        <v>31</v>
      </c>
      <c r="G28" s="21" t="s">
        <v>31</v>
      </c>
      <c r="H28" s="21" t="s">
        <v>31</v>
      </c>
      <c r="I28" s="21" t="s">
        <v>31</v>
      </c>
      <c r="J28" s="21" t="s">
        <v>31</v>
      </c>
      <c r="K28" s="21" t="s">
        <v>31</v>
      </c>
      <c r="L28" s="21" t="s">
        <v>31</v>
      </c>
      <c r="M28" s="21" t="s">
        <v>31</v>
      </c>
      <c r="N28" s="21" t="s">
        <v>31</v>
      </c>
      <c r="U28" s="21">
        <f t="shared" si="8"/>
        <v>0</v>
      </c>
      <c r="V28">
        <f t="shared" si="9"/>
        <v>0</v>
      </c>
      <c r="W28">
        <f t="shared" si="4"/>
        <v>0</v>
      </c>
      <c r="X28">
        <f t="shared" si="7"/>
        <v>0</v>
      </c>
      <c r="Y28">
        <f t="shared" si="7"/>
        <v>0</v>
      </c>
    </row>
    <row r="29" spans="1:25" x14ac:dyDescent="0.25">
      <c r="A29" s="21" t="s">
        <v>54</v>
      </c>
      <c r="B29" s="21">
        <v>5.5</v>
      </c>
      <c r="C29" s="21">
        <f t="shared" si="3"/>
        <v>1.75</v>
      </c>
      <c r="D29" s="21">
        <v>361</v>
      </c>
      <c r="E29" s="21">
        <v>1700</v>
      </c>
      <c r="F29" s="21" t="s">
        <v>31</v>
      </c>
      <c r="G29" s="21" t="s">
        <v>31</v>
      </c>
      <c r="H29" s="21" t="s">
        <v>31</v>
      </c>
      <c r="I29" s="21" t="s">
        <v>31</v>
      </c>
      <c r="J29" s="21" t="s">
        <v>31</v>
      </c>
      <c r="K29" s="21" t="s">
        <v>31</v>
      </c>
      <c r="L29" s="21" t="s">
        <v>31</v>
      </c>
      <c r="M29" s="21" t="s">
        <v>31</v>
      </c>
      <c r="N29" s="21" t="s">
        <v>31</v>
      </c>
      <c r="U29" s="21">
        <f t="shared" si="8"/>
        <v>0</v>
      </c>
      <c r="V29">
        <f t="shared" si="9"/>
        <v>0</v>
      </c>
      <c r="W29">
        <f t="shared" si="4"/>
        <v>0</v>
      </c>
      <c r="X29">
        <f t="shared" si="7"/>
        <v>0</v>
      </c>
      <c r="Y29">
        <f t="shared" si="7"/>
        <v>0</v>
      </c>
    </row>
    <row r="30" spans="1:25" x14ac:dyDescent="0.25">
      <c r="A30" s="21" t="s">
        <v>54</v>
      </c>
      <c r="B30" s="21">
        <v>7</v>
      </c>
      <c r="C30" s="21">
        <f t="shared" si="3"/>
        <v>1</v>
      </c>
      <c r="D30" s="21">
        <v>361</v>
      </c>
      <c r="E30" s="21">
        <v>1700</v>
      </c>
      <c r="F30" s="21" t="s">
        <v>31</v>
      </c>
      <c r="G30" s="21" t="s">
        <v>31</v>
      </c>
      <c r="H30" s="21" t="s">
        <v>31</v>
      </c>
      <c r="I30" s="21" t="s">
        <v>31</v>
      </c>
      <c r="J30" s="21" t="s">
        <v>31</v>
      </c>
      <c r="K30" s="21" t="s">
        <v>31</v>
      </c>
      <c r="L30" s="14">
        <v>23</v>
      </c>
      <c r="M30" s="21" t="s">
        <v>31</v>
      </c>
      <c r="N30" s="21" t="s">
        <v>31</v>
      </c>
      <c r="U30" s="21">
        <f t="shared" si="8"/>
        <v>23</v>
      </c>
      <c r="V30">
        <f>C30*D30*E30*U30*(1-0.25)</f>
        <v>10586325</v>
      </c>
      <c r="W30">
        <f t="shared" si="4"/>
        <v>10586.325000000001</v>
      </c>
      <c r="X30">
        <f t="shared" si="7"/>
        <v>10.586325</v>
      </c>
      <c r="Y30">
        <f t="shared" si="7"/>
        <v>1.0586325000000001E-2</v>
      </c>
    </row>
    <row r="31" spans="1:25" x14ac:dyDescent="0.25">
      <c r="A31" s="21" t="s">
        <v>54</v>
      </c>
      <c r="B31" s="21">
        <v>7.5</v>
      </c>
      <c r="C31" s="21">
        <f t="shared" si="3"/>
        <v>0.5</v>
      </c>
      <c r="D31" s="21">
        <v>361</v>
      </c>
      <c r="E31" s="21">
        <v>1700</v>
      </c>
      <c r="F31" s="21" t="s">
        <v>31</v>
      </c>
      <c r="G31" s="21" t="s">
        <v>31</v>
      </c>
      <c r="H31" s="21" t="s">
        <v>31</v>
      </c>
      <c r="I31" s="21" t="s">
        <v>31</v>
      </c>
      <c r="J31" s="21" t="s">
        <v>31</v>
      </c>
      <c r="K31" s="21" t="s">
        <v>31</v>
      </c>
      <c r="L31" s="14">
        <v>21</v>
      </c>
      <c r="M31" s="21" t="s">
        <v>31</v>
      </c>
      <c r="N31" s="21" t="s">
        <v>31</v>
      </c>
      <c r="U31" s="21">
        <f t="shared" si="8"/>
        <v>21</v>
      </c>
      <c r="V31">
        <f>C31*D31*E31*U31*(1-0.25)</f>
        <v>4832887.5</v>
      </c>
      <c r="W31">
        <f>V31/1000</f>
        <v>4832.8874999999998</v>
      </c>
      <c r="X31">
        <f>W31/1000</f>
        <v>4.8328875</v>
      </c>
      <c r="Y31">
        <f t="shared" si="7"/>
        <v>4.8328874999999999E-3</v>
      </c>
    </row>
    <row r="32" spans="1:25" x14ac:dyDescent="0.25">
      <c r="A32" s="21"/>
      <c r="B32" s="21">
        <v>8</v>
      </c>
      <c r="C32" s="21"/>
      <c r="D32" s="21"/>
      <c r="E32" s="21"/>
      <c r="F32" s="21"/>
      <c r="G32" s="21"/>
      <c r="H32" s="21"/>
      <c r="I32" s="21"/>
      <c r="J32" s="21"/>
      <c r="K32" s="21"/>
      <c r="L32" s="22"/>
      <c r="M32" s="21"/>
      <c r="N32" s="21"/>
      <c r="U32" s="21"/>
    </row>
    <row r="33" spans="1:2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2"/>
      <c r="M33" s="21"/>
      <c r="N33" s="21"/>
      <c r="U33" s="21"/>
    </row>
    <row r="34" spans="1:25" x14ac:dyDescent="0.25">
      <c r="A34" s="21" t="s">
        <v>63</v>
      </c>
      <c r="B34" s="21">
        <v>0.5</v>
      </c>
      <c r="C34" s="21">
        <f>(B34-B33)+(B35-B34)/2</f>
        <v>0.75</v>
      </c>
      <c r="D34" s="21">
        <v>361</v>
      </c>
      <c r="E34" s="21">
        <v>1500</v>
      </c>
      <c r="F34" s="21" t="s">
        <v>31</v>
      </c>
      <c r="G34" s="21" t="s">
        <v>31</v>
      </c>
      <c r="H34" s="21" t="s">
        <v>31</v>
      </c>
      <c r="I34" s="21" t="s">
        <v>31</v>
      </c>
      <c r="J34" s="21" t="s">
        <v>31</v>
      </c>
      <c r="K34" s="21" t="s">
        <v>31</v>
      </c>
      <c r="L34" s="14">
        <v>70</v>
      </c>
      <c r="M34" s="21" t="s">
        <v>31</v>
      </c>
      <c r="N34" s="21" t="s">
        <v>31</v>
      </c>
      <c r="U34" s="21">
        <f t="shared" ref="U34:U42" si="10">SUM(F34:N34)</f>
        <v>70</v>
      </c>
      <c r="V34">
        <f>C34*D34*E34*U34*(1-0.25)</f>
        <v>21321562.5</v>
      </c>
      <c r="W34">
        <f t="shared" ref="W34:Y52" si="11">V34/1000</f>
        <v>21321.5625</v>
      </c>
      <c r="X34">
        <f t="shared" si="11"/>
        <v>21.321562499999999</v>
      </c>
      <c r="Y34">
        <f t="shared" si="11"/>
        <v>2.1321562499999999E-2</v>
      </c>
    </row>
    <row r="35" spans="1:25" x14ac:dyDescent="0.25">
      <c r="A35" s="21" t="s">
        <v>63</v>
      </c>
      <c r="B35" s="21">
        <v>1</v>
      </c>
      <c r="C35" s="21">
        <f t="shared" si="3"/>
        <v>0.5</v>
      </c>
      <c r="D35" s="21">
        <v>361</v>
      </c>
      <c r="E35" s="21">
        <v>1700</v>
      </c>
      <c r="F35" s="21" t="s">
        <v>31</v>
      </c>
      <c r="G35" s="21" t="s">
        <v>31</v>
      </c>
      <c r="H35" s="21" t="s">
        <v>31</v>
      </c>
      <c r="I35" s="21" t="s">
        <v>31</v>
      </c>
      <c r="J35" s="21" t="s">
        <v>31</v>
      </c>
      <c r="K35" s="21" t="s">
        <v>31</v>
      </c>
      <c r="L35" s="21" t="s">
        <v>31</v>
      </c>
      <c r="M35" s="21" t="s">
        <v>31</v>
      </c>
      <c r="N35" s="21" t="s">
        <v>31</v>
      </c>
      <c r="U35" s="21">
        <f t="shared" si="10"/>
        <v>0</v>
      </c>
      <c r="V35">
        <f t="shared" ref="V35:V42" si="12">C35*D35*E35*U35</f>
        <v>0</v>
      </c>
      <c r="W35">
        <f t="shared" si="11"/>
        <v>0</v>
      </c>
      <c r="X35">
        <f t="shared" si="11"/>
        <v>0</v>
      </c>
      <c r="Y35">
        <f t="shared" si="11"/>
        <v>0</v>
      </c>
    </row>
    <row r="36" spans="1:25" x14ac:dyDescent="0.25">
      <c r="A36" s="21" t="s">
        <v>63</v>
      </c>
      <c r="B36" s="21">
        <v>1.5</v>
      </c>
      <c r="C36" s="21">
        <f t="shared" si="3"/>
        <v>0.5</v>
      </c>
      <c r="D36" s="21">
        <v>361</v>
      </c>
      <c r="E36" s="21">
        <v>1700</v>
      </c>
      <c r="F36" s="21" t="s">
        <v>31</v>
      </c>
      <c r="G36" s="21" t="s">
        <v>31</v>
      </c>
      <c r="H36" s="21" t="s">
        <v>31</v>
      </c>
      <c r="I36" s="21" t="s">
        <v>31</v>
      </c>
      <c r="J36" s="21" t="s">
        <v>31</v>
      </c>
      <c r="K36" s="21" t="s">
        <v>31</v>
      </c>
      <c r="L36" s="21" t="s">
        <v>31</v>
      </c>
      <c r="M36" s="21" t="s">
        <v>31</v>
      </c>
      <c r="N36" s="21" t="s">
        <v>31</v>
      </c>
      <c r="U36" s="21">
        <f t="shared" si="10"/>
        <v>0</v>
      </c>
      <c r="V36">
        <f t="shared" si="12"/>
        <v>0</v>
      </c>
      <c r="W36">
        <f t="shared" si="11"/>
        <v>0</v>
      </c>
      <c r="X36">
        <f t="shared" si="11"/>
        <v>0</v>
      </c>
      <c r="Y36">
        <f t="shared" si="11"/>
        <v>0</v>
      </c>
    </row>
    <row r="37" spans="1:25" x14ac:dyDescent="0.25">
      <c r="A37" s="21" t="s">
        <v>63</v>
      </c>
      <c r="B37" s="21">
        <v>2</v>
      </c>
      <c r="C37" s="21">
        <f t="shared" si="3"/>
        <v>0.5</v>
      </c>
      <c r="D37" s="21">
        <v>361</v>
      </c>
      <c r="E37" s="21">
        <v>1700</v>
      </c>
      <c r="F37" s="21" t="s">
        <v>31</v>
      </c>
      <c r="G37" s="21" t="s">
        <v>31</v>
      </c>
      <c r="H37" s="21" t="s">
        <v>31</v>
      </c>
      <c r="I37" s="21" t="s">
        <v>31</v>
      </c>
      <c r="J37" s="21" t="s">
        <v>31</v>
      </c>
      <c r="K37" s="21" t="s">
        <v>31</v>
      </c>
      <c r="L37" s="21" t="s">
        <v>31</v>
      </c>
      <c r="M37" s="21" t="s">
        <v>31</v>
      </c>
      <c r="N37" s="21" t="s">
        <v>31</v>
      </c>
      <c r="U37" s="21">
        <f t="shared" si="10"/>
        <v>0</v>
      </c>
      <c r="V37">
        <f t="shared" si="12"/>
        <v>0</v>
      </c>
      <c r="W37">
        <f t="shared" si="11"/>
        <v>0</v>
      </c>
      <c r="X37">
        <f t="shared" si="11"/>
        <v>0</v>
      </c>
      <c r="Y37">
        <f t="shared" si="11"/>
        <v>0</v>
      </c>
    </row>
    <row r="38" spans="1:25" x14ac:dyDescent="0.25">
      <c r="A38" s="21" t="s">
        <v>63</v>
      </c>
      <c r="B38" s="21">
        <v>2.5</v>
      </c>
      <c r="C38" s="21">
        <f t="shared" si="3"/>
        <v>0.75</v>
      </c>
      <c r="D38" s="21">
        <v>361</v>
      </c>
      <c r="E38" s="21">
        <v>1700</v>
      </c>
      <c r="F38" s="21" t="s">
        <v>31</v>
      </c>
      <c r="G38" s="21" t="s">
        <v>31</v>
      </c>
      <c r="H38" s="21" t="s">
        <v>31</v>
      </c>
      <c r="I38" s="21" t="s">
        <v>31</v>
      </c>
      <c r="J38" s="21" t="s">
        <v>31</v>
      </c>
      <c r="K38" s="21" t="s">
        <v>31</v>
      </c>
      <c r="L38" s="21" t="s">
        <v>31</v>
      </c>
      <c r="M38" s="21" t="s">
        <v>31</v>
      </c>
      <c r="N38" s="21" t="s">
        <v>31</v>
      </c>
      <c r="U38" s="21">
        <f t="shared" si="10"/>
        <v>0</v>
      </c>
      <c r="V38">
        <f t="shared" si="12"/>
        <v>0</v>
      </c>
      <c r="W38">
        <f t="shared" si="11"/>
        <v>0</v>
      </c>
      <c r="X38">
        <f t="shared" si="11"/>
        <v>0</v>
      </c>
      <c r="Y38">
        <f t="shared" si="11"/>
        <v>0</v>
      </c>
    </row>
    <row r="39" spans="1:25" x14ac:dyDescent="0.25">
      <c r="A39" s="21" t="s">
        <v>63</v>
      </c>
      <c r="B39" s="21">
        <v>3.5</v>
      </c>
      <c r="C39" s="21">
        <f t="shared" si="3"/>
        <v>1</v>
      </c>
      <c r="D39" s="21">
        <v>361</v>
      </c>
      <c r="E39" s="21">
        <v>1700</v>
      </c>
      <c r="F39" s="21" t="s">
        <v>31</v>
      </c>
      <c r="G39" s="21" t="s">
        <v>31</v>
      </c>
      <c r="H39" s="21" t="s">
        <v>31</v>
      </c>
      <c r="I39" s="21" t="s">
        <v>31</v>
      </c>
      <c r="J39" s="21" t="s">
        <v>31</v>
      </c>
      <c r="K39" s="14">
        <v>17</v>
      </c>
      <c r="L39" s="21" t="s">
        <v>31</v>
      </c>
      <c r="M39" s="21" t="s">
        <v>31</v>
      </c>
      <c r="N39" s="21" t="s">
        <v>31</v>
      </c>
      <c r="U39" s="21">
        <f t="shared" si="10"/>
        <v>17</v>
      </c>
      <c r="V39">
        <f>C39*D39*E39*U39*(1-0.25)</f>
        <v>7824675</v>
      </c>
      <c r="W39">
        <f t="shared" si="11"/>
        <v>7824.6750000000002</v>
      </c>
      <c r="X39">
        <f t="shared" si="11"/>
        <v>7.824675</v>
      </c>
      <c r="Y39">
        <f t="shared" si="11"/>
        <v>7.8246749999999997E-3</v>
      </c>
    </row>
    <row r="40" spans="1:25" x14ac:dyDescent="0.25">
      <c r="A40" s="21" t="s">
        <v>63</v>
      </c>
      <c r="B40" s="21">
        <v>4.5</v>
      </c>
      <c r="C40" s="21">
        <f t="shared" si="3"/>
        <v>1</v>
      </c>
      <c r="D40" s="21">
        <v>361</v>
      </c>
      <c r="E40" s="21">
        <v>1700</v>
      </c>
      <c r="F40" s="21" t="s">
        <v>31</v>
      </c>
      <c r="G40" s="21" t="s">
        <v>31</v>
      </c>
      <c r="H40" s="21" t="s">
        <v>31</v>
      </c>
      <c r="I40" s="21" t="s">
        <v>31</v>
      </c>
      <c r="J40" s="21" t="s">
        <v>31</v>
      </c>
      <c r="K40" s="14">
        <v>14</v>
      </c>
      <c r="L40" s="21" t="s">
        <v>31</v>
      </c>
      <c r="M40" s="21" t="s">
        <v>31</v>
      </c>
      <c r="N40" s="21" t="s">
        <v>31</v>
      </c>
      <c r="U40" s="21">
        <f t="shared" si="10"/>
        <v>14</v>
      </c>
      <c r="V40">
        <f>C40*D40*E40*U40*(1-0.25)</f>
        <v>6443850</v>
      </c>
      <c r="W40">
        <f t="shared" si="11"/>
        <v>6443.85</v>
      </c>
      <c r="X40">
        <f t="shared" si="11"/>
        <v>6.4438500000000003</v>
      </c>
      <c r="Y40">
        <f t="shared" si="11"/>
        <v>6.4438500000000001E-3</v>
      </c>
    </row>
    <row r="41" spans="1:25" x14ac:dyDescent="0.25">
      <c r="A41" s="21" t="s">
        <v>63</v>
      </c>
      <c r="B41" s="21">
        <v>5.5</v>
      </c>
      <c r="C41" s="21">
        <f t="shared" si="3"/>
        <v>1.5</v>
      </c>
      <c r="D41" s="21">
        <v>361</v>
      </c>
      <c r="E41" s="21">
        <v>1700</v>
      </c>
      <c r="F41" s="21" t="s">
        <v>31</v>
      </c>
      <c r="G41" s="21" t="s">
        <v>31</v>
      </c>
      <c r="H41" s="21" t="s">
        <v>31</v>
      </c>
      <c r="I41" s="21" t="s">
        <v>31</v>
      </c>
      <c r="J41" s="21" t="s">
        <v>31</v>
      </c>
      <c r="K41" s="21" t="s">
        <v>31</v>
      </c>
      <c r="L41" s="21" t="s">
        <v>31</v>
      </c>
      <c r="M41" s="21" t="s">
        <v>31</v>
      </c>
      <c r="N41" s="21" t="s">
        <v>31</v>
      </c>
      <c r="U41" s="21">
        <f t="shared" si="10"/>
        <v>0</v>
      </c>
      <c r="V41">
        <f t="shared" si="12"/>
        <v>0</v>
      </c>
      <c r="W41">
        <f t="shared" si="11"/>
        <v>0</v>
      </c>
      <c r="X41">
        <f t="shared" si="11"/>
        <v>0</v>
      </c>
      <c r="Y41">
        <f t="shared" si="11"/>
        <v>0</v>
      </c>
    </row>
    <row r="42" spans="1:25" x14ac:dyDescent="0.25">
      <c r="A42" s="21" t="s">
        <v>63</v>
      </c>
      <c r="B42" s="21">
        <v>7.5</v>
      </c>
      <c r="C42" s="21">
        <f t="shared" si="3"/>
        <v>1.25</v>
      </c>
      <c r="D42" s="21">
        <v>361</v>
      </c>
      <c r="E42" s="21">
        <v>1700</v>
      </c>
      <c r="F42" s="21" t="s">
        <v>31</v>
      </c>
      <c r="G42" s="21" t="s">
        <v>31</v>
      </c>
      <c r="H42" s="21" t="s">
        <v>31</v>
      </c>
      <c r="I42" s="21" t="s">
        <v>31</v>
      </c>
      <c r="J42" s="21" t="s">
        <v>31</v>
      </c>
      <c r="K42" s="21" t="s">
        <v>31</v>
      </c>
      <c r="L42" s="21" t="s">
        <v>31</v>
      </c>
      <c r="M42" s="21" t="s">
        <v>31</v>
      </c>
      <c r="N42" s="21" t="s">
        <v>31</v>
      </c>
      <c r="U42" s="21">
        <f t="shared" si="10"/>
        <v>0</v>
      </c>
      <c r="V42">
        <f t="shared" si="12"/>
        <v>0</v>
      </c>
      <c r="W42">
        <f t="shared" si="11"/>
        <v>0</v>
      </c>
      <c r="X42">
        <f t="shared" si="11"/>
        <v>0</v>
      </c>
      <c r="Y42">
        <f t="shared" si="11"/>
        <v>0</v>
      </c>
    </row>
    <row r="43" spans="1:25" x14ac:dyDescent="0.25">
      <c r="A43" s="6"/>
      <c r="B43" s="6">
        <v>8</v>
      </c>
      <c r="C43" s="21"/>
      <c r="D43" s="21"/>
      <c r="E43" s="6"/>
      <c r="F43" s="6" t="s">
        <v>1</v>
      </c>
      <c r="G43" s="6" t="s">
        <v>2</v>
      </c>
      <c r="H43" s="6" t="s">
        <v>3</v>
      </c>
      <c r="I43" s="6" t="s">
        <v>4</v>
      </c>
      <c r="J43" s="6" t="s">
        <v>5</v>
      </c>
      <c r="K43" s="6" t="s">
        <v>6</v>
      </c>
      <c r="L43" s="6" t="s">
        <v>7</v>
      </c>
      <c r="M43" s="6" t="s">
        <v>8</v>
      </c>
      <c r="N43" s="6" t="s">
        <v>9</v>
      </c>
      <c r="U43" s="21"/>
    </row>
    <row r="44" spans="1:25" x14ac:dyDescent="0.25">
      <c r="A44" s="6"/>
      <c r="B44" s="6"/>
      <c r="C44" s="21"/>
      <c r="D44" s="21"/>
      <c r="E44" s="6"/>
      <c r="F44" s="6" t="s">
        <v>18</v>
      </c>
      <c r="G44" s="6" t="s">
        <v>18</v>
      </c>
      <c r="H44" s="6" t="s">
        <v>18</v>
      </c>
      <c r="I44" s="6" t="s">
        <v>18</v>
      </c>
      <c r="J44" s="6" t="s">
        <v>18</v>
      </c>
      <c r="K44" s="6" t="s">
        <v>18</v>
      </c>
      <c r="L44" s="6" t="s">
        <v>18</v>
      </c>
      <c r="M44" s="6" t="s">
        <v>18</v>
      </c>
      <c r="N44" s="6" t="s">
        <v>18</v>
      </c>
      <c r="U44" s="21"/>
    </row>
    <row r="45" spans="1:25" x14ac:dyDescent="0.25">
      <c r="A45" s="6" t="s">
        <v>72</v>
      </c>
      <c r="B45" s="6">
        <v>0.5</v>
      </c>
      <c r="C45" s="21">
        <f>(B45-B44)+(B46-B45)/2</f>
        <v>0.75</v>
      </c>
      <c r="D45" s="21">
        <v>361</v>
      </c>
      <c r="E45" s="6">
        <v>1500</v>
      </c>
      <c r="F45" s="6" t="s">
        <v>31</v>
      </c>
      <c r="G45" s="6" t="s">
        <v>31</v>
      </c>
      <c r="H45" s="6" t="s">
        <v>31</v>
      </c>
      <c r="I45" s="6" t="s">
        <v>31</v>
      </c>
      <c r="J45" s="6" t="s">
        <v>31</v>
      </c>
      <c r="K45" s="6" t="s">
        <v>31</v>
      </c>
      <c r="L45" s="6" t="s">
        <v>31</v>
      </c>
      <c r="M45" s="6" t="s">
        <v>31</v>
      </c>
      <c r="N45" s="6" t="s">
        <v>31</v>
      </c>
      <c r="U45" s="21">
        <f t="shared" ref="U45:U52" si="13">SUM(F45:N45)</f>
        <v>0</v>
      </c>
      <c r="V45">
        <f t="shared" ref="V45:V52" si="14">C45*D45*E45*U45</f>
        <v>0</v>
      </c>
      <c r="W45">
        <f t="shared" si="11"/>
        <v>0</v>
      </c>
      <c r="X45">
        <f t="shared" si="11"/>
        <v>0</v>
      </c>
      <c r="Y45">
        <f t="shared" si="11"/>
        <v>0</v>
      </c>
    </row>
    <row r="46" spans="1:25" x14ac:dyDescent="0.25">
      <c r="A46" s="6" t="s">
        <v>72</v>
      </c>
      <c r="B46" s="6">
        <v>1</v>
      </c>
      <c r="C46" s="21">
        <f t="shared" si="3"/>
        <v>0.5</v>
      </c>
      <c r="D46" s="21">
        <v>361</v>
      </c>
      <c r="E46" s="6">
        <v>1700</v>
      </c>
      <c r="F46" s="6" t="s">
        <v>31</v>
      </c>
      <c r="G46" s="6" t="s">
        <v>31</v>
      </c>
      <c r="H46" s="6" t="s">
        <v>31</v>
      </c>
      <c r="I46" s="6" t="s">
        <v>31</v>
      </c>
      <c r="J46" s="6" t="s">
        <v>31</v>
      </c>
      <c r="K46" s="6" t="s">
        <v>31</v>
      </c>
      <c r="L46" s="6" t="s">
        <v>31</v>
      </c>
      <c r="M46" s="6" t="s">
        <v>31</v>
      </c>
      <c r="N46" s="6" t="s">
        <v>31</v>
      </c>
      <c r="U46" s="21">
        <f t="shared" si="13"/>
        <v>0</v>
      </c>
      <c r="V46">
        <f t="shared" si="14"/>
        <v>0</v>
      </c>
      <c r="W46">
        <f t="shared" si="11"/>
        <v>0</v>
      </c>
      <c r="X46">
        <f t="shared" si="11"/>
        <v>0</v>
      </c>
      <c r="Y46">
        <f t="shared" si="11"/>
        <v>0</v>
      </c>
    </row>
    <row r="47" spans="1:25" x14ac:dyDescent="0.25">
      <c r="A47" s="6" t="s">
        <v>72</v>
      </c>
      <c r="B47" s="6">
        <v>1.5</v>
      </c>
      <c r="C47" s="21">
        <f t="shared" si="3"/>
        <v>0.5</v>
      </c>
      <c r="D47" s="21">
        <v>361</v>
      </c>
      <c r="E47" s="6">
        <v>1700</v>
      </c>
      <c r="F47" s="6" t="s">
        <v>31</v>
      </c>
      <c r="G47" s="6" t="s">
        <v>31</v>
      </c>
      <c r="H47" s="6" t="s">
        <v>31</v>
      </c>
      <c r="I47" s="6" t="s">
        <v>31</v>
      </c>
      <c r="J47" s="6" t="s">
        <v>31</v>
      </c>
      <c r="K47" s="6" t="s">
        <v>31</v>
      </c>
      <c r="L47" s="6" t="s">
        <v>31</v>
      </c>
      <c r="M47" s="6" t="s">
        <v>31</v>
      </c>
      <c r="N47" s="6" t="s">
        <v>31</v>
      </c>
      <c r="U47" s="21">
        <f t="shared" si="13"/>
        <v>0</v>
      </c>
      <c r="V47">
        <f t="shared" si="14"/>
        <v>0</v>
      </c>
      <c r="W47">
        <f t="shared" si="11"/>
        <v>0</v>
      </c>
      <c r="X47">
        <f t="shared" si="11"/>
        <v>0</v>
      </c>
      <c r="Y47">
        <f t="shared" si="11"/>
        <v>0</v>
      </c>
    </row>
    <row r="48" spans="1:25" x14ac:dyDescent="0.25">
      <c r="A48" s="6" t="s">
        <v>72</v>
      </c>
      <c r="B48" s="6">
        <v>2</v>
      </c>
      <c r="C48" s="21">
        <f t="shared" si="3"/>
        <v>0.5</v>
      </c>
      <c r="D48" s="21">
        <v>361</v>
      </c>
      <c r="E48" s="6">
        <v>1700</v>
      </c>
      <c r="F48" s="6" t="s">
        <v>31</v>
      </c>
      <c r="G48" s="6" t="s">
        <v>31</v>
      </c>
      <c r="H48" s="6" t="s">
        <v>31</v>
      </c>
      <c r="I48" s="6" t="s">
        <v>31</v>
      </c>
      <c r="J48" s="6" t="s">
        <v>31</v>
      </c>
      <c r="K48" s="6" t="s">
        <v>31</v>
      </c>
      <c r="L48" s="6" t="s">
        <v>31</v>
      </c>
      <c r="M48" s="6" t="s">
        <v>31</v>
      </c>
      <c r="N48" s="6" t="s">
        <v>31</v>
      </c>
      <c r="U48" s="21">
        <f t="shared" si="13"/>
        <v>0</v>
      </c>
      <c r="V48">
        <f t="shared" si="14"/>
        <v>0</v>
      </c>
      <c r="W48">
        <f t="shared" si="11"/>
        <v>0</v>
      </c>
      <c r="X48">
        <f t="shared" si="11"/>
        <v>0</v>
      </c>
      <c r="Y48">
        <f t="shared" si="11"/>
        <v>0</v>
      </c>
    </row>
    <row r="49" spans="1:25" x14ac:dyDescent="0.25">
      <c r="A49" s="6" t="s">
        <v>72</v>
      </c>
      <c r="B49" s="6">
        <v>2.5</v>
      </c>
      <c r="C49" s="21">
        <f t="shared" si="3"/>
        <v>0.75</v>
      </c>
      <c r="D49" s="21">
        <v>361</v>
      </c>
      <c r="E49" s="6">
        <v>1700</v>
      </c>
      <c r="F49" s="6" t="s">
        <v>31</v>
      </c>
      <c r="G49" s="6" t="s">
        <v>31</v>
      </c>
      <c r="H49" s="6" t="s">
        <v>31</v>
      </c>
      <c r="I49" s="6" t="s">
        <v>31</v>
      </c>
      <c r="J49" s="6" t="s">
        <v>31</v>
      </c>
      <c r="K49" s="6" t="s">
        <v>31</v>
      </c>
      <c r="L49" s="6" t="s">
        <v>31</v>
      </c>
      <c r="M49" s="6" t="s">
        <v>31</v>
      </c>
      <c r="N49" s="6" t="s">
        <v>31</v>
      </c>
      <c r="U49" s="21">
        <f t="shared" si="13"/>
        <v>0</v>
      </c>
      <c r="V49">
        <f t="shared" si="14"/>
        <v>0</v>
      </c>
      <c r="W49">
        <f t="shared" si="11"/>
        <v>0</v>
      </c>
      <c r="X49">
        <f t="shared" si="11"/>
        <v>0</v>
      </c>
      <c r="Y49">
        <f t="shared" si="11"/>
        <v>0</v>
      </c>
    </row>
    <row r="50" spans="1:25" x14ac:dyDescent="0.25">
      <c r="A50" s="6" t="s">
        <v>72</v>
      </c>
      <c r="B50" s="6">
        <v>3.5</v>
      </c>
      <c r="C50" s="21">
        <f t="shared" si="3"/>
        <v>1.5</v>
      </c>
      <c r="D50" s="21">
        <v>361</v>
      </c>
      <c r="E50" s="6">
        <v>1700</v>
      </c>
      <c r="F50" s="6" t="s">
        <v>31</v>
      </c>
      <c r="G50" s="6" t="s">
        <v>31</v>
      </c>
      <c r="H50" s="6" t="s">
        <v>31</v>
      </c>
      <c r="I50" s="6" t="s">
        <v>31</v>
      </c>
      <c r="J50" s="6" t="s">
        <v>31</v>
      </c>
      <c r="K50" s="6" t="s">
        <v>31</v>
      </c>
      <c r="L50" s="6" t="s">
        <v>31</v>
      </c>
      <c r="M50" s="6" t="s">
        <v>31</v>
      </c>
      <c r="N50" s="6" t="s">
        <v>31</v>
      </c>
      <c r="U50" s="21">
        <f t="shared" si="13"/>
        <v>0</v>
      </c>
      <c r="V50">
        <f t="shared" si="14"/>
        <v>0</v>
      </c>
      <c r="W50">
        <f t="shared" si="11"/>
        <v>0</v>
      </c>
      <c r="X50">
        <f t="shared" si="11"/>
        <v>0</v>
      </c>
      <c r="Y50">
        <f t="shared" si="11"/>
        <v>0</v>
      </c>
    </row>
    <row r="51" spans="1:25" x14ac:dyDescent="0.25">
      <c r="A51" s="6" t="s">
        <v>72</v>
      </c>
      <c r="B51" s="6">
        <v>5.5</v>
      </c>
      <c r="C51" s="21">
        <f t="shared" si="3"/>
        <v>2</v>
      </c>
      <c r="D51" s="21">
        <v>361</v>
      </c>
      <c r="E51" s="6">
        <v>1700</v>
      </c>
      <c r="F51" s="6" t="s">
        <v>31</v>
      </c>
      <c r="G51" s="6" t="s">
        <v>31</v>
      </c>
      <c r="H51" s="6" t="s">
        <v>31</v>
      </c>
      <c r="I51" s="6" t="s">
        <v>31</v>
      </c>
      <c r="J51" s="6" t="s">
        <v>31</v>
      </c>
      <c r="K51" s="6" t="s">
        <v>31</v>
      </c>
      <c r="L51" s="6" t="s">
        <v>31</v>
      </c>
      <c r="M51" s="6" t="s">
        <v>31</v>
      </c>
      <c r="N51" s="6" t="s">
        <v>31</v>
      </c>
      <c r="U51" s="21">
        <f t="shared" si="13"/>
        <v>0</v>
      </c>
      <c r="V51">
        <f t="shared" si="14"/>
        <v>0</v>
      </c>
      <c r="W51">
        <f t="shared" si="11"/>
        <v>0</v>
      </c>
      <c r="X51">
        <f t="shared" si="11"/>
        <v>0</v>
      </c>
      <c r="Y51">
        <f t="shared" si="11"/>
        <v>0</v>
      </c>
    </row>
    <row r="52" spans="1:25" x14ac:dyDescent="0.25">
      <c r="A52" s="6" t="s">
        <v>72</v>
      </c>
      <c r="B52" s="6">
        <v>7.5</v>
      </c>
      <c r="C52" s="21">
        <f t="shared" si="3"/>
        <v>1.25</v>
      </c>
      <c r="D52" s="21">
        <v>361</v>
      </c>
      <c r="E52" s="6">
        <v>1700</v>
      </c>
      <c r="F52" s="6" t="s">
        <v>31</v>
      </c>
      <c r="G52" s="6" t="s">
        <v>31</v>
      </c>
      <c r="H52" s="6" t="s">
        <v>31</v>
      </c>
      <c r="I52" s="6" t="s">
        <v>31</v>
      </c>
      <c r="J52" s="6" t="s">
        <v>31</v>
      </c>
      <c r="K52" s="6" t="s">
        <v>31</v>
      </c>
      <c r="L52" s="6" t="s">
        <v>31</v>
      </c>
      <c r="M52" s="6" t="s">
        <v>31</v>
      </c>
      <c r="N52" s="6" t="s">
        <v>31</v>
      </c>
      <c r="U52" s="21">
        <f t="shared" si="13"/>
        <v>0</v>
      </c>
      <c r="V52">
        <f t="shared" si="14"/>
        <v>0</v>
      </c>
      <c r="W52">
        <f t="shared" si="11"/>
        <v>0</v>
      </c>
      <c r="X52">
        <f t="shared" si="11"/>
        <v>0</v>
      </c>
      <c r="Y52">
        <f t="shared" si="11"/>
        <v>0</v>
      </c>
    </row>
    <row r="53" spans="1:25" x14ac:dyDescent="0.25">
      <c r="A53" s="21"/>
      <c r="B53" s="21">
        <v>8</v>
      </c>
      <c r="C53" s="21"/>
      <c r="D53" s="21"/>
      <c r="E53" s="21"/>
      <c r="F53" s="21" t="s">
        <v>1</v>
      </c>
      <c r="G53" s="21" t="s">
        <v>2</v>
      </c>
      <c r="H53" s="21" t="s">
        <v>3</v>
      </c>
      <c r="I53" s="21" t="s">
        <v>4</v>
      </c>
      <c r="J53" s="21" t="s">
        <v>5</v>
      </c>
      <c r="K53" s="21" t="s">
        <v>6</v>
      </c>
      <c r="L53" s="21" t="s">
        <v>7</v>
      </c>
      <c r="M53" s="21" t="s">
        <v>8</v>
      </c>
      <c r="N53" s="21" t="s">
        <v>9</v>
      </c>
      <c r="U53" s="21"/>
    </row>
    <row r="54" spans="1:25" x14ac:dyDescent="0.25">
      <c r="A54" s="21"/>
      <c r="B54" s="21"/>
      <c r="C54" s="21"/>
      <c r="D54" s="21"/>
      <c r="E54" s="21"/>
      <c r="F54" s="21" t="s">
        <v>18</v>
      </c>
      <c r="G54" s="21" t="s">
        <v>18</v>
      </c>
      <c r="H54" s="21" t="s">
        <v>18</v>
      </c>
      <c r="I54" s="21" t="s">
        <v>18</v>
      </c>
      <c r="J54" s="21" t="s">
        <v>18</v>
      </c>
      <c r="K54" s="21" t="s">
        <v>18</v>
      </c>
      <c r="L54" s="21" t="s">
        <v>18</v>
      </c>
      <c r="M54" s="21" t="s">
        <v>18</v>
      </c>
      <c r="N54" s="21" t="s">
        <v>18</v>
      </c>
      <c r="U54" s="21"/>
    </row>
    <row r="55" spans="1:25" x14ac:dyDescent="0.25">
      <c r="A55" s="21" t="s">
        <v>91</v>
      </c>
      <c r="B55" s="21">
        <v>0.5</v>
      </c>
      <c r="C55" s="21">
        <f>(B55-B54)+(B56-B55)/2</f>
        <v>0.75</v>
      </c>
      <c r="D55" s="21">
        <f>19*(9.5+4)</f>
        <v>256.5</v>
      </c>
      <c r="E55" s="21">
        <v>1500</v>
      </c>
      <c r="F55" s="21" t="s">
        <v>31</v>
      </c>
      <c r="G55" s="21" t="s">
        <v>31</v>
      </c>
      <c r="H55" s="21" t="s">
        <v>31</v>
      </c>
      <c r="I55" s="21" t="s">
        <v>31</v>
      </c>
      <c r="J55" s="21" t="s">
        <v>31</v>
      </c>
      <c r="K55" s="14">
        <v>23</v>
      </c>
      <c r="L55" s="14">
        <v>11000</v>
      </c>
      <c r="M55" s="14">
        <v>38</v>
      </c>
      <c r="N55" s="27">
        <v>13</v>
      </c>
      <c r="U55" s="26">
        <f t="shared" ref="U55:U64" si="15">SUM(F55:N55)</f>
        <v>11074</v>
      </c>
      <c r="V55">
        <f>C55*D55*E55*U55*(1-0.25)</f>
        <v>2396655843.75</v>
      </c>
      <c r="W55">
        <f t="shared" ref="W55:Y55" si="16">V55/1000</f>
        <v>2396655.84375</v>
      </c>
      <c r="X55">
        <f t="shared" si="16"/>
        <v>2396.6558437499998</v>
      </c>
      <c r="Y55">
        <f t="shared" si="16"/>
        <v>2.3966558437499996</v>
      </c>
    </row>
    <row r="56" spans="1:25" x14ac:dyDescent="0.25">
      <c r="A56" s="21" t="s">
        <v>91</v>
      </c>
      <c r="B56" s="21">
        <v>1</v>
      </c>
      <c r="C56" s="21">
        <f t="shared" si="3"/>
        <v>0.5</v>
      </c>
      <c r="D56" s="21">
        <f t="shared" ref="D56:D64" si="17">19*(9.5+4)</f>
        <v>256.5</v>
      </c>
      <c r="E56" s="21">
        <v>1700</v>
      </c>
      <c r="F56" s="21" t="s">
        <v>31</v>
      </c>
      <c r="G56" s="21" t="s">
        <v>31</v>
      </c>
      <c r="H56" s="21" t="s">
        <v>31</v>
      </c>
      <c r="I56" s="21" t="s">
        <v>31</v>
      </c>
      <c r="J56" s="21" t="s">
        <v>31</v>
      </c>
      <c r="K56" s="14">
        <v>15</v>
      </c>
      <c r="L56" s="14">
        <v>690</v>
      </c>
      <c r="M56" s="21" t="s">
        <v>31</v>
      </c>
      <c r="N56" s="28" t="s">
        <v>31</v>
      </c>
      <c r="U56" s="26">
        <f t="shared" si="15"/>
        <v>705</v>
      </c>
      <c r="V56">
        <f>C56*D56*E56*U56*(1-0.25)</f>
        <v>115280718.75</v>
      </c>
      <c r="W56">
        <f t="shared" ref="W56:Y56" si="18">V56/1000</f>
        <v>115280.71875</v>
      </c>
      <c r="X56">
        <f t="shared" si="18"/>
        <v>115.28071875000001</v>
      </c>
      <c r="Y56">
        <f t="shared" si="18"/>
        <v>0.11528071875000001</v>
      </c>
    </row>
    <row r="57" spans="1:25" x14ac:dyDescent="0.25">
      <c r="A57" s="21" t="s">
        <v>91</v>
      </c>
      <c r="B57" s="21">
        <v>1.5</v>
      </c>
      <c r="C57" s="21">
        <f t="shared" si="3"/>
        <v>0.5</v>
      </c>
      <c r="D57" s="21">
        <f t="shared" si="17"/>
        <v>256.5</v>
      </c>
      <c r="E57" s="21">
        <v>1700</v>
      </c>
      <c r="F57" s="21" t="s">
        <v>31</v>
      </c>
      <c r="G57" s="21" t="s">
        <v>31</v>
      </c>
      <c r="H57" s="21" t="s">
        <v>31</v>
      </c>
      <c r="I57" s="21" t="s">
        <v>31</v>
      </c>
      <c r="J57" s="21" t="s">
        <v>31</v>
      </c>
      <c r="K57" s="14">
        <v>19</v>
      </c>
      <c r="L57" s="14">
        <v>700</v>
      </c>
      <c r="M57" s="21" t="s">
        <v>31</v>
      </c>
      <c r="N57" s="28" t="s">
        <v>31</v>
      </c>
      <c r="U57" s="29">
        <f t="shared" si="15"/>
        <v>719</v>
      </c>
      <c r="V57">
        <f>C57*D57*E57*U57*(1-0.25)</f>
        <v>117569981.25</v>
      </c>
      <c r="W57">
        <f t="shared" ref="W57:Y57" si="19">V57/1000</f>
        <v>117569.98125</v>
      </c>
      <c r="X57">
        <f t="shared" si="19"/>
        <v>117.56998125</v>
      </c>
      <c r="Y57">
        <f t="shared" si="19"/>
        <v>0.11756998125</v>
      </c>
    </row>
    <row r="58" spans="1:25" x14ac:dyDescent="0.25">
      <c r="A58" s="21" t="s">
        <v>91</v>
      </c>
      <c r="B58" s="21">
        <v>2</v>
      </c>
      <c r="C58" s="21">
        <f t="shared" si="3"/>
        <v>0.5</v>
      </c>
      <c r="D58" s="21">
        <f t="shared" si="17"/>
        <v>256.5</v>
      </c>
      <c r="E58" s="21">
        <v>1700</v>
      </c>
      <c r="F58" s="21" t="s">
        <v>31</v>
      </c>
      <c r="G58" s="21" t="s">
        <v>31</v>
      </c>
      <c r="H58" s="21" t="s">
        <v>31</v>
      </c>
      <c r="I58" s="21" t="s">
        <v>31</v>
      </c>
      <c r="J58" s="21" t="s">
        <v>31</v>
      </c>
      <c r="K58" s="21" t="s">
        <v>31</v>
      </c>
      <c r="L58" s="14">
        <v>77</v>
      </c>
      <c r="M58" s="21" t="s">
        <v>31</v>
      </c>
      <c r="N58" s="28" t="s">
        <v>31</v>
      </c>
      <c r="U58" s="27">
        <f t="shared" si="15"/>
        <v>77</v>
      </c>
      <c r="V58">
        <f>C58*D58*E58*U58*(1-0.25)</f>
        <v>12590943.75</v>
      </c>
      <c r="W58">
        <f t="shared" ref="W58:Y58" si="20">V58/1000</f>
        <v>12590.94375</v>
      </c>
      <c r="X58">
        <f t="shared" si="20"/>
        <v>12.590943750000001</v>
      </c>
      <c r="Y58">
        <f t="shared" si="20"/>
        <v>1.2590943750000002E-2</v>
      </c>
    </row>
    <row r="59" spans="1:25" x14ac:dyDescent="0.25">
      <c r="A59" s="21" t="s">
        <v>91</v>
      </c>
      <c r="B59" s="21">
        <v>2.5</v>
      </c>
      <c r="C59" s="21">
        <f t="shared" si="3"/>
        <v>0.75</v>
      </c>
      <c r="D59" s="21">
        <f t="shared" si="17"/>
        <v>256.5</v>
      </c>
      <c r="E59" s="21">
        <v>1700</v>
      </c>
      <c r="F59" s="21" t="s">
        <v>31</v>
      </c>
      <c r="G59" s="21" t="s">
        <v>31</v>
      </c>
      <c r="H59" s="21" t="s">
        <v>31</v>
      </c>
      <c r="I59" s="21" t="s">
        <v>31</v>
      </c>
      <c r="J59" s="21" t="s">
        <v>31</v>
      </c>
      <c r="K59" s="21" t="s">
        <v>31</v>
      </c>
      <c r="L59" s="21" t="s">
        <v>31</v>
      </c>
      <c r="M59" s="21" t="s">
        <v>31</v>
      </c>
      <c r="N59" s="28" t="s">
        <v>31</v>
      </c>
      <c r="U59" s="30">
        <f t="shared" si="15"/>
        <v>0</v>
      </c>
      <c r="V59">
        <f t="shared" ref="V59:V62" si="21">C59*D59*E59*U59</f>
        <v>0</v>
      </c>
      <c r="W59">
        <f t="shared" ref="W59:Y59" si="22">V59/1000</f>
        <v>0</v>
      </c>
      <c r="X59">
        <f t="shared" si="22"/>
        <v>0</v>
      </c>
      <c r="Y59">
        <f t="shared" si="22"/>
        <v>0</v>
      </c>
    </row>
    <row r="60" spans="1:25" x14ac:dyDescent="0.25">
      <c r="A60" s="21" t="s">
        <v>91</v>
      </c>
      <c r="B60" s="21">
        <v>3.5</v>
      </c>
      <c r="C60" s="21">
        <f t="shared" si="3"/>
        <v>1</v>
      </c>
      <c r="D60" s="21">
        <f t="shared" si="17"/>
        <v>256.5</v>
      </c>
      <c r="E60" s="21">
        <v>1700</v>
      </c>
      <c r="F60" s="21" t="s">
        <v>31</v>
      </c>
      <c r="G60" s="21" t="s">
        <v>31</v>
      </c>
      <c r="H60" s="21" t="s">
        <v>31</v>
      </c>
      <c r="I60" s="21" t="s">
        <v>31</v>
      </c>
      <c r="J60" s="21" t="s">
        <v>31</v>
      </c>
      <c r="K60" s="21" t="s">
        <v>31</v>
      </c>
      <c r="L60" s="21" t="s">
        <v>31</v>
      </c>
      <c r="M60" s="21" t="s">
        <v>31</v>
      </c>
      <c r="N60" s="28" t="s">
        <v>31</v>
      </c>
      <c r="U60" s="31">
        <f t="shared" si="15"/>
        <v>0</v>
      </c>
      <c r="V60">
        <f t="shared" si="21"/>
        <v>0</v>
      </c>
      <c r="W60">
        <f t="shared" ref="W60:Y60" si="23">V60/1000</f>
        <v>0</v>
      </c>
      <c r="X60">
        <f t="shared" si="23"/>
        <v>0</v>
      </c>
      <c r="Y60">
        <f t="shared" si="23"/>
        <v>0</v>
      </c>
    </row>
    <row r="61" spans="1:25" x14ac:dyDescent="0.25">
      <c r="A61" s="21" t="s">
        <v>91</v>
      </c>
      <c r="B61" s="21">
        <v>4.5</v>
      </c>
      <c r="C61" s="21">
        <f t="shared" si="3"/>
        <v>1</v>
      </c>
      <c r="D61" s="21">
        <f t="shared" si="17"/>
        <v>256.5</v>
      </c>
      <c r="E61" s="21">
        <v>1700</v>
      </c>
      <c r="F61" s="21" t="s">
        <v>31</v>
      </c>
      <c r="G61" s="21" t="s">
        <v>31</v>
      </c>
      <c r="H61" s="21" t="s">
        <v>31</v>
      </c>
      <c r="I61" s="21" t="s">
        <v>31</v>
      </c>
      <c r="J61" s="21" t="s">
        <v>31</v>
      </c>
      <c r="K61" s="21" t="s">
        <v>31</v>
      </c>
      <c r="L61" s="21" t="s">
        <v>31</v>
      </c>
      <c r="M61" s="21" t="s">
        <v>31</v>
      </c>
      <c r="N61" s="28" t="s">
        <v>31</v>
      </c>
      <c r="U61" s="32">
        <f t="shared" si="15"/>
        <v>0</v>
      </c>
      <c r="V61">
        <f t="shared" si="21"/>
        <v>0</v>
      </c>
      <c r="W61">
        <f t="shared" ref="W61:Y61" si="24">V61/1000</f>
        <v>0</v>
      </c>
      <c r="X61">
        <f t="shared" si="24"/>
        <v>0</v>
      </c>
      <c r="Y61">
        <f t="shared" si="24"/>
        <v>0</v>
      </c>
    </row>
    <row r="62" spans="1:25" x14ac:dyDescent="0.25">
      <c r="A62" s="21" t="s">
        <v>91</v>
      </c>
      <c r="B62" s="21">
        <v>5.5</v>
      </c>
      <c r="C62" s="21">
        <f t="shared" si="3"/>
        <v>1</v>
      </c>
      <c r="D62" s="21">
        <f t="shared" si="17"/>
        <v>256.5</v>
      </c>
      <c r="E62" s="21">
        <v>1700</v>
      </c>
      <c r="F62" s="21" t="s">
        <v>31</v>
      </c>
      <c r="G62" s="21" t="s">
        <v>31</v>
      </c>
      <c r="H62" s="21" t="s">
        <v>31</v>
      </c>
      <c r="I62" s="21" t="s">
        <v>31</v>
      </c>
      <c r="J62" s="21" t="s">
        <v>31</v>
      </c>
      <c r="K62" s="21" t="s">
        <v>31</v>
      </c>
      <c r="L62" s="21" t="s">
        <v>31</v>
      </c>
      <c r="M62" s="21" t="s">
        <v>31</v>
      </c>
      <c r="N62" s="28" t="s">
        <v>31</v>
      </c>
      <c r="U62" s="32">
        <f t="shared" si="15"/>
        <v>0</v>
      </c>
      <c r="V62">
        <f t="shared" si="21"/>
        <v>0</v>
      </c>
      <c r="W62">
        <f t="shared" ref="W62:Y62" si="25">V62/1000</f>
        <v>0</v>
      </c>
      <c r="X62">
        <f t="shared" si="25"/>
        <v>0</v>
      </c>
      <c r="Y62">
        <f t="shared" si="25"/>
        <v>0</v>
      </c>
    </row>
    <row r="63" spans="1:25" x14ac:dyDescent="0.25">
      <c r="A63" s="21" t="s">
        <v>91</v>
      </c>
      <c r="B63" s="21">
        <v>6.5</v>
      </c>
      <c r="C63" s="21">
        <f t="shared" si="3"/>
        <v>1</v>
      </c>
      <c r="D63" s="21">
        <f t="shared" si="17"/>
        <v>256.5</v>
      </c>
      <c r="E63" s="21">
        <v>1700</v>
      </c>
      <c r="F63" s="21" t="s">
        <v>31</v>
      </c>
      <c r="G63" s="21" t="s">
        <v>31</v>
      </c>
      <c r="H63" s="21" t="s">
        <v>31</v>
      </c>
      <c r="I63" s="21" t="s">
        <v>31</v>
      </c>
      <c r="J63" s="21" t="s">
        <v>31</v>
      </c>
      <c r="K63" s="21" t="s">
        <v>31</v>
      </c>
      <c r="L63" s="14">
        <v>25</v>
      </c>
      <c r="M63" s="21" t="s">
        <v>31</v>
      </c>
      <c r="N63" s="28" t="s">
        <v>31</v>
      </c>
      <c r="U63" s="25">
        <f t="shared" si="15"/>
        <v>25</v>
      </c>
      <c r="V63">
        <f>C63*D63*E63*U63*(1-0.25)</f>
        <v>8175937.5</v>
      </c>
      <c r="W63">
        <f t="shared" ref="W63:Y63" si="26">V63/1000</f>
        <v>8175.9375</v>
      </c>
      <c r="X63">
        <f t="shared" si="26"/>
        <v>8.1759374999999999</v>
      </c>
      <c r="Y63">
        <f t="shared" si="26"/>
        <v>8.1759374999999992E-3</v>
      </c>
    </row>
    <row r="64" spans="1:25" x14ac:dyDescent="0.25">
      <c r="A64" s="21" t="s">
        <v>91</v>
      </c>
      <c r="B64" s="21">
        <v>7.5</v>
      </c>
      <c r="C64" s="21">
        <f>(B64-B63)/2</f>
        <v>0.5</v>
      </c>
      <c r="D64" s="21">
        <f t="shared" si="17"/>
        <v>256.5</v>
      </c>
      <c r="E64" s="21">
        <v>1700</v>
      </c>
      <c r="F64" s="21" t="s">
        <v>31</v>
      </c>
      <c r="G64" s="21" t="s">
        <v>31</v>
      </c>
      <c r="H64" s="21" t="s">
        <v>31</v>
      </c>
      <c r="I64" s="21" t="s">
        <v>31</v>
      </c>
      <c r="J64" s="21" t="s">
        <v>31</v>
      </c>
      <c r="K64" s="21" t="s">
        <v>31</v>
      </c>
      <c r="L64" s="14">
        <v>18</v>
      </c>
      <c r="M64" s="21" t="s">
        <v>31</v>
      </c>
      <c r="N64" s="28" t="s">
        <v>31</v>
      </c>
      <c r="U64" s="26">
        <f t="shared" si="15"/>
        <v>18</v>
      </c>
      <c r="V64">
        <f>C64*D64*E64*U64*(1-0.25)</f>
        <v>2943337.5</v>
      </c>
      <c r="W64">
        <f t="shared" ref="W64:Y64" si="27">V64/1000</f>
        <v>2943.3375000000001</v>
      </c>
      <c r="X64">
        <f t="shared" si="27"/>
        <v>2.9433375000000002</v>
      </c>
      <c r="Y64">
        <f t="shared" si="27"/>
        <v>2.9433375E-3</v>
      </c>
    </row>
    <row r="65" spans="1:25" x14ac:dyDescent="0.25">
      <c r="A65" s="21"/>
      <c r="B65" s="21"/>
      <c r="C65" s="21"/>
      <c r="D65" s="21"/>
      <c r="E65" s="21"/>
      <c r="F65" s="21" t="s">
        <v>1</v>
      </c>
      <c r="G65" s="21" t="s">
        <v>2</v>
      </c>
      <c r="H65" s="21" t="s">
        <v>3</v>
      </c>
      <c r="I65" s="21" t="s">
        <v>4</v>
      </c>
      <c r="J65" s="21" t="s">
        <v>5</v>
      </c>
      <c r="K65" s="21" t="s">
        <v>6</v>
      </c>
      <c r="L65" s="21" t="s">
        <v>7</v>
      </c>
      <c r="M65" s="21" t="s">
        <v>8</v>
      </c>
      <c r="N65" s="28" t="s">
        <v>9</v>
      </c>
      <c r="U65" s="32"/>
    </row>
    <row r="66" spans="1:25" x14ac:dyDescent="0.25">
      <c r="A66" s="21"/>
      <c r="B66" s="21"/>
      <c r="C66" s="21"/>
      <c r="D66" s="21"/>
      <c r="E66" s="21"/>
      <c r="F66" s="21" t="s">
        <v>18</v>
      </c>
      <c r="G66" s="21" t="s">
        <v>18</v>
      </c>
      <c r="H66" s="21" t="s">
        <v>18</v>
      </c>
      <c r="I66" s="21" t="s">
        <v>18</v>
      </c>
      <c r="J66" s="21" t="s">
        <v>18</v>
      </c>
      <c r="K66" s="21" t="s">
        <v>18</v>
      </c>
      <c r="L66" s="21" t="s">
        <v>18</v>
      </c>
      <c r="M66" s="21" t="s">
        <v>18</v>
      </c>
      <c r="N66" s="28" t="s">
        <v>18</v>
      </c>
      <c r="U66" s="32"/>
    </row>
    <row r="67" spans="1:25" x14ac:dyDescent="0.25">
      <c r="A67" s="21" t="s">
        <v>97</v>
      </c>
      <c r="B67" s="21">
        <v>0.5</v>
      </c>
      <c r="C67" s="21">
        <f>(B67-B66)+(B68-B67)/2</f>
        <v>0.75</v>
      </c>
      <c r="D67" s="21">
        <f t="shared" ref="D67:D75" si="28">19*(9.5+4)</f>
        <v>256.5</v>
      </c>
      <c r="E67" s="21">
        <v>1500</v>
      </c>
      <c r="F67" s="21" t="s">
        <v>31</v>
      </c>
      <c r="G67" s="21" t="s">
        <v>31</v>
      </c>
      <c r="H67" s="21" t="s">
        <v>31</v>
      </c>
      <c r="I67" s="21" t="s">
        <v>31</v>
      </c>
      <c r="J67" s="21" t="s">
        <v>31</v>
      </c>
      <c r="K67" s="14">
        <v>27</v>
      </c>
      <c r="L67" s="14">
        <v>1300</v>
      </c>
      <c r="M67" s="21" t="s">
        <v>31</v>
      </c>
      <c r="N67" s="28" t="s">
        <v>31</v>
      </c>
      <c r="U67" s="25">
        <f t="shared" ref="U67:U75" si="29">SUM(F67:N67)</f>
        <v>1327</v>
      </c>
      <c r="V67">
        <f>C67*D67*E67*U67*(1-0.25)</f>
        <v>287191828.125</v>
      </c>
      <c r="W67">
        <f t="shared" ref="W67:Y67" si="30">V67/1000</f>
        <v>287191.828125</v>
      </c>
      <c r="X67">
        <f t="shared" si="30"/>
        <v>287.19182812499997</v>
      </c>
      <c r="Y67">
        <f t="shared" si="30"/>
        <v>0.28719182812499999</v>
      </c>
    </row>
    <row r="68" spans="1:25" x14ac:dyDescent="0.25">
      <c r="A68" s="21" t="s">
        <v>97</v>
      </c>
      <c r="B68" s="21">
        <v>1</v>
      </c>
      <c r="C68" s="21">
        <f t="shared" si="3"/>
        <v>0.5</v>
      </c>
      <c r="D68" s="21">
        <f t="shared" si="28"/>
        <v>256.5</v>
      </c>
      <c r="E68" s="21">
        <v>1700</v>
      </c>
      <c r="F68" s="21" t="s">
        <v>31</v>
      </c>
      <c r="G68" s="21" t="s">
        <v>31</v>
      </c>
      <c r="H68" s="21" t="s">
        <v>31</v>
      </c>
      <c r="I68" s="21" t="s">
        <v>31</v>
      </c>
      <c r="J68" s="21" t="s">
        <v>31</v>
      </c>
      <c r="K68" s="21" t="s">
        <v>31</v>
      </c>
      <c r="L68" s="14">
        <v>150</v>
      </c>
      <c r="M68" s="21" t="s">
        <v>31</v>
      </c>
      <c r="N68" s="28" t="s">
        <v>31</v>
      </c>
      <c r="U68" s="25">
        <f t="shared" si="29"/>
        <v>150</v>
      </c>
      <c r="V68">
        <f>C68*D68*E68*U68*(1-0.25)</f>
        <v>24527812.5</v>
      </c>
      <c r="W68">
        <f t="shared" ref="W68:Y68" si="31">V68/1000</f>
        <v>24527.8125</v>
      </c>
      <c r="X68">
        <f t="shared" si="31"/>
        <v>24.5278125</v>
      </c>
      <c r="Y68">
        <f t="shared" si="31"/>
        <v>2.4527812499999999E-2</v>
      </c>
    </row>
    <row r="69" spans="1:25" x14ac:dyDescent="0.25">
      <c r="A69" s="21" t="s">
        <v>97</v>
      </c>
      <c r="B69" s="21">
        <v>1.5</v>
      </c>
      <c r="C69" s="21">
        <f t="shared" si="3"/>
        <v>0.5</v>
      </c>
      <c r="D69" s="21">
        <f t="shared" si="28"/>
        <v>256.5</v>
      </c>
      <c r="E69" s="21">
        <v>1700</v>
      </c>
      <c r="F69" s="21" t="s">
        <v>31</v>
      </c>
      <c r="G69" s="21" t="s">
        <v>31</v>
      </c>
      <c r="H69" s="21" t="s">
        <v>31</v>
      </c>
      <c r="I69" s="21" t="s">
        <v>31</v>
      </c>
      <c r="J69" s="21" t="s">
        <v>31</v>
      </c>
      <c r="K69" s="21" t="s">
        <v>31</v>
      </c>
      <c r="L69" s="21" t="s">
        <v>31</v>
      </c>
      <c r="M69" s="21" t="s">
        <v>31</v>
      </c>
      <c r="N69" s="28" t="s">
        <v>31</v>
      </c>
      <c r="U69" s="32">
        <f t="shared" si="29"/>
        <v>0</v>
      </c>
      <c r="V69">
        <f t="shared" ref="V69:V75" si="32">C69*D69*E69*U69</f>
        <v>0</v>
      </c>
      <c r="W69">
        <f t="shared" ref="W69:Y69" si="33">V69/1000</f>
        <v>0</v>
      </c>
      <c r="X69">
        <f t="shared" si="33"/>
        <v>0</v>
      </c>
      <c r="Y69">
        <f t="shared" si="33"/>
        <v>0</v>
      </c>
    </row>
    <row r="70" spans="1:25" x14ac:dyDescent="0.25">
      <c r="A70" s="21" t="s">
        <v>97</v>
      </c>
      <c r="B70" s="21">
        <v>2</v>
      </c>
      <c r="C70" s="21">
        <f t="shared" si="3"/>
        <v>0.5</v>
      </c>
      <c r="D70" s="21">
        <f t="shared" si="28"/>
        <v>256.5</v>
      </c>
      <c r="E70" s="21">
        <v>1700</v>
      </c>
      <c r="F70" s="21" t="s">
        <v>31</v>
      </c>
      <c r="G70" s="21" t="s">
        <v>31</v>
      </c>
      <c r="H70" s="21" t="s">
        <v>31</v>
      </c>
      <c r="I70" s="21" t="s">
        <v>31</v>
      </c>
      <c r="J70" s="21" t="s">
        <v>31</v>
      </c>
      <c r="K70" s="21" t="s">
        <v>31</v>
      </c>
      <c r="L70" s="21" t="s">
        <v>31</v>
      </c>
      <c r="M70" s="21" t="s">
        <v>31</v>
      </c>
      <c r="N70" s="28" t="s">
        <v>31</v>
      </c>
      <c r="U70" s="32">
        <f t="shared" si="29"/>
        <v>0</v>
      </c>
      <c r="V70">
        <f t="shared" si="32"/>
        <v>0</v>
      </c>
      <c r="W70">
        <f t="shared" ref="W70:Y70" si="34">V70/1000</f>
        <v>0</v>
      </c>
      <c r="X70">
        <f t="shared" si="34"/>
        <v>0</v>
      </c>
      <c r="Y70">
        <f t="shared" si="34"/>
        <v>0</v>
      </c>
    </row>
    <row r="71" spans="1:25" x14ac:dyDescent="0.25">
      <c r="A71" s="21" t="s">
        <v>97</v>
      </c>
      <c r="B71" s="21">
        <v>2.5</v>
      </c>
      <c r="C71" s="21">
        <f t="shared" si="3"/>
        <v>0.75</v>
      </c>
      <c r="D71" s="21">
        <f t="shared" si="28"/>
        <v>256.5</v>
      </c>
      <c r="E71" s="21">
        <v>1700</v>
      </c>
      <c r="F71" s="21" t="s">
        <v>31</v>
      </c>
      <c r="G71" s="21" t="s">
        <v>31</v>
      </c>
      <c r="H71" s="21" t="s">
        <v>31</v>
      </c>
      <c r="I71" s="21" t="s">
        <v>31</v>
      </c>
      <c r="J71" s="21" t="s">
        <v>31</v>
      </c>
      <c r="K71" s="21" t="s">
        <v>31</v>
      </c>
      <c r="L71" s="21" t="s">
        <v>31</v>
      </c>
      <c r="M71" s="21" t="s">
        <v>31</v>
      </c>
      <c r="N71" s="28" t="s">
        <v>31</v>
      </c>
      <c r="U71" s="32">
        <f t="shared" si="29"/>
        <v>0</v>
      </c>
      <c r="V71">
        <f t="shared" si="32"/>
        <v>0</v>
      </c>
      <c r="W71">
        <f t="shared" ref="W71:Y71" si="35">V71/1000</f>
        <v>0</v>
      </c>
      <c r="X71">
        <f t="shared" si="35"/>
        <v>0</v>
      </c>
      <c r="Y71">
        <f t="shared" si="35"/>
        <v>0</v>
      </c>
    </row>
    <row r="72" spans="1:25" x14ac:dyDescent="0.25">
      <c r="A72" s="21" t="s">
        <v>97</v>
      </c>
      <c r="B72" s="21">
        <v>3.5</v>
      </c>
      <c r="C72" s="21">
        <f t="shared" ref="C72:C131" si="36">(B72-B71)/2+(B73-B72)/2</f>
        <v>1</v>
      </c>
      <c r="D72" s="21">
        <f t="shared" si="28"/>
        <v>256.5</v>
      </c>
      <c r="E72" s="21">
        <v>1700</v>
      </c>
      <c r="F72" s="21" t="s">
        <v>31</v>
      </c>
      <c r="G72" s="21" t="s">
        <v>31</v>
      </c>
      <c r="H72" s="21" t="s">
        <v>31</v>
      </c>
      <c r="I72" s="21" t="s">
        <v>31</v>
      </c>
      <c r="J72" s="21" t="s">
        <v>31</v>
      </c>
      <c r="K72" s="21" t="s">
        <v>31</v>
      </c>
      <c r="L72" s="21" t="s">
        <v>31</v>
      </c>
      <c r="M72" s="21" t="s">
        <v>31</v>
      </c>
      <c r="N72" s="28" t="s">
        <v>31</v>
      </c>
      <c r="U72" s="32">
        <f t="shared" si="29"/>
        <v>0</v>
      </c>
      <c r="V72">
        <f t="shared" si="32"/>
        <v>0</v>
      </c>
      <c r="W72">
        <f t="shared" ref="W72:Y72" si="37">V72/1000</f>
        <v>0</v>
      </c>
      <c r="X72">
        <f t="shared" si="37"/>
        <v>0</v>
      </c>
      <c r="Y72">
        <f t="shared" si="37"/>
        <v>0</v>
      </c>
    </row>
    <row r="73" spans="1:25" x14ac:dyDescent="0.25">
      <c r="A73" s="21" t="s">
        <v>97</v>
      </c>
      <c r="B73" s="21">
        <v>4.5</v>
      </c>
      <c r="C73" s="21">
        <f t="shared" si="36"/>
        <v>1</v>
      </c>
      <c r="D73" s="21">
        <f t="shared" si="28"/>
        <v>256.5</v>
      </c>
      <c r="E73" s="21">
        <v>1700</v>
      </c>
      <c r="F73" s="21" t="s">
        <v>31</v>
      </c>
      <c r="G73" s="21" t="s">
        <v>31</v>
      </c>
      <c r="H73" s="21" t="s">
        <v>31</v>
      </c>
      <c r="I73" s="21" t="s">
        <v>31</v>
      </c>
      <c r="J73" s="21" t="s">
        <v>31</v>
      </c>
      <c r="K73" s="21" t="s">
        <v>31</v>
      </c>
      <c r="L73" s="14">
        <v>18</v>
      </c>
      <c r="M73" s="21" t="s">
        <v>31</v>
      </c>
      <c r="N73" s="28" t="s">
        <v>31</v>
      </c>
      <c r="U73" s="33">
        <f t="shared" si="29"/>
        <v>18</v>
      </c>
      <c r="V73">
        <f>C73*D73*E73*U73*(1-0.25)</f>
        <v>5886675</v>
      </c>
      <c r="W73">
        <f t="shared" ref="W73:Y73" si="38">V73/1000</f>
        <v>5886.6750000000002</v>
      </c>
      <c r="X73">
        <f t="shared" si="38"/>
        <v>5.8866750000000003</v>
      </c>
      <c r="Y73">
        <f t="shared" si="38"/>
        <v>5.8866750000000001E-3</v>
      </c>
    </row>
    <row r="74" spans="1:25" x14ac:dyDescent="0.25">
      <c r="A74" s="21" t="s">
        <v>97</v>
      </c>
      <c r="B74" s="21">
        <v>5.5</v>
      </c>
      <c r="C74" s="21">
        <f t="shared" si="36"/>
        <v>1.5</v>
      </c>
      <c r="D74" s="21">
        <f t="shared" si="28"/>
        <v>256.5</v>
      </c>
      <c r="E74" s="21">
        <v>1700</v>
      </c>
      <c r="F74" s="21" t="s">
        <v>31</v>
      </c>
      <c r="G74" s="21" t="s">
        <v>31</v>
      </c>
      <c r="H74" s="21" t="s">
        <v>31</v>
      </c>
      <c r="I74" s="21" t="s">
        <v>31</v>
      </c>
      <c r="J74" s="21" t="s">
        <v>31</v>
      </c>
      <c r="K74" s="21" t="s">
        <v>31</v>
      </c>
      <c r="L74" s="21" t="s">
        <v>31</v>
      </c>
      <c r="M74" s="21" t="s">
        <v>31</v>
      </c>
      <c r="N74" s="28" t="s">
        <v>31</v>
      </c>
      <c r="U74" s="32">
        <f t="shared" si="29"/>
        <v>0</v>
      </c>
      <c r="V74">
        <f t="shared" si="32"/>
        <v>0</v>
      </c>
      <c r="W74">
        <f t="shared" ref="W74:Y74" si="39">V74/1000</f>
        <v>0</v>
      </c>
      <c r="X74">
        <f t="shared" si="39"/>
        <v>0</v>
      </c>
      <c r="Y74">
        <f t="shared" si="39"/>
        <v>0</v>
      </c>
    </row>
    <row r="75" spans="1:25" x14ac:dyDescent="0.25">
      <c r="A75" s="21" t="s">
        <v>97</v>
      </c>
      <c r="B75" s="21">
        <v>7.5</v>
      </c>
      <c r="C75" s="21">
        <f>(B75-B74)/2+(B76-B75)/2</f>
        <v>1.25</v>
      </c>
      <c r="D75" s="21">
        <f t="shared" si="28"/>
        <v>256.5</v>
      </c>
      <c r="E75" s="21">
        <v>1700</v>
      </c>
      <c r="F75" s="21" t="s">
        <v>31</v>
      </c>
      <c r="G75" s="21" t="s">
        <v>31</v>
      </c>
      <c r="H75" s="21" t="s">
        <v>31</v>
      </c>
      <c r="I75" s="21" t="s">
        <v>31</v>
      </c>
      <c r="J75" s="21" t="s">
        <v>31</v>
      </c>
      <c r="K75" s="21" t="s">
        <v>31</v>
      </c>
      <c r="L75" s="21" t="s">
        <v>31</v>
      </c>
      <c r="M75" s="21" t="s">
        <v>31</v>
      </c>
      <c r="N75" s="28" t="s">
        <v>31</v>
      </c>
      <c r="U75" s="32">
        <f t="shared" si="29"/>
        <v>0</v>
      </c>
      <c r="V75">
        <f t="shared" si="32"/>
        <v>0</v>
      </c>
      <c r="W75">
        <f t="shared" ref="W75:Y75" si="40">V75/1000</f>
        <v>0</v>
      </c>
      <c r="X75">
        <f t="shared" si="40"/>
        <v>0</v>
      </c>
      <c r="Y75">
        <f t="shared" si="40"/>
        <v>0</v>
      </c>
    </row>
    <row r="76" spans="1:25" x14ac:dyDescent="0.25">
      <c r="A76" s="21"/>
      <c r="B76" s="21">
        <v>8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8"/>
    </row>
    <row r="77" spans="1:2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8"/>
    </row>
    <row r="78" spans="1:25" x14ac:dyDescent="0.25">
      <c r="A78" s="21" t="s">
        <v>102</v>
      </c>
      <c r="B78" s="21">
        <v>0.5</v>
      </c>
      <c r="C78" s="21">
        <f>(B78-B77)+(B79-B78)/2</f>
        <v>0.75</v>
      </c>
      <c r="D78" s="21">
        <v>361</v>
      </c>
      <c r="E78" s="21">
        <v>1500</v>
      </c>
      <c r="F78" s="21" t="s">
        <v>31</v>
      </c>
      <c r="G78" s="21" t="s">
        <v>31</v>
      </c>
      <c r="H78" s="21" t="s">
        <v>31</v>
      </c>
      <c r="I78" s="21" t="s">
        <v>31</v>
      </c>
      <c r="J78" s="21" t="s">
        <v>31</v>
      </c>
      <c r="K78" s="21" t="s">
        <v>31</v>
      </c>
      <c r="L78" s="14">
        <v>240</v>
      </c>
      <c r="M78" s="21" t="s">
        <v>31</v>
      </c>
      <c r="N78" s="28" t="s">
        <v>31</v>
      </c>
      <c r="U78" s="25">
        <f t="shared" ref="U78:U85" si="41">SUM(F78:N78)</f>
        <v>240</v>
      </c>
      <c r="V78">
        <f>C78*D78*E78*U78*(1-0.25)</f>
        <v>73102500</v>
      </c>
      <c r="W78">
        <f t="shared" ref="W78:Y78" si="42">V78/1000</f>
        <v>73102.5</v>
      </c>
      <c r="X78">
        <f t="shared" si="42"/>
        <v>73.102500000000006</v>
      </c>
      <c r="Y78">
        <f t="shared" si="42"/>
        <v>7.3102500000000001E-2</v>
      </c>
    </row>
    <row r="79" spans="1:25" x14ac:dyDescent="0.25">
      <c r="A79" s="21" t="s">
        <v>102</v>
      </c>
      <c r="B79" s="21">
        <v>1</v>
      </c>
      <c r="C79" s="21">
        <f t="shared" si="36"/>
        <v>0.5</v>
      </c>
      <c r="D79" s="21">
        <v>361</v>
      </c>
      <c r="E79" s="21">
        <v>1700</v>
      </c>
      <c r="F79" s="21" t="s">
        <v>31</v>
      </c>
      <c r="G79" s="21" t="s">
        <v>31</v>
      </c>
      <c r="H79" s="21" t="s">
        <v>31</v>
      </c>
      <c r="I79" s="21" t="s">
        <v>31</v>
      </c>
      <c r="J79" s="21" t="s">
        <v>31</v>
      </c>
      <c r="K79" s="21" t="s">
        <v>31</v>
      </c>
      <c r="L79" s="14">
        <v>14</v>
      </c>
      <c r="M79" s="21" t="s">
        <v>31</v>
      </c>
      <c r="N79" s="28" t="s">
        <v>31</v>
      </c>
      <c r="U79" s="27">
        <f t="shared" si="41"/>
        <v>14</v>
      </c>
      <c r="V79">
        <f>C79*D79*E79*U79*(1-0.25)</f>
        <v>3221925</v>
      </c>
      <c r="W79">
        <f t="shared" ref="W79:Y79" si="43">V79/1000</f>
        <v>3221.9250000000002</v>
      </c>
      <c r="X79">
        <f t="shared" si="43"/>
        <v>3.2219250000000001</v>
      </c>
      <c r="Y79">
        <f t="shared" si="43"/>
        <v>3.221925E-3</v>
      </c>
    </row>
    <row r="80" spans="1:25" x14ac:dyDescent="0.25">
      <c r="A80" s="21" t="s">
        <v>102</v>
      </c>
      <c r="B80" s="21">
        <v>1.5</v>
      </c>
      <c r="C80" s="21">
        <f t="shared" si="36"/>
        <v>0.5</v>
      </c>
      <c r="D80" s="21">
        <v>361</v>
      </c>
      <c r="E80" s="21">
        <v>1700</v>
      </c>
      <c r="F80" s="21" t="s">
        <v>31</v>
      </c>
      <c r="G80" s="21" t="s">
        <v>31</v>
      </c>
      <c r="H80" s="21" t="s">
        <v>31</v>
      </c>
      <c r="I80" s="21" t="s">
        <v>31</v>
      </c>
      <c r="J80" s="21" t="s">
        <v>31</v>
      </c>
      <c r="K80" s="21" t="s">
        <v>31</v>
      </c>
      <c r="L80" s="21" t="s">
        <v>31</v>
      </c>
      <c r="M80" s="21" t="s">
        <v>31</v>
      </c>
      <c r="N80" s="28" t="s">
        <v>31</v>
      </c>
      <c r="U80" s="30">
        <f t="shared" si="41"/>
        <v>0</v>
      </c>
      <c r="V80">
        <f t="shared" ref="V80:V85" si="44">C80*D80*E80*U80</f>
        <v>0</v>
      </c>
      <c r="W80">
        <f t="shared" ref="W80:Y80" si="45">V80/1000</f>
        <v>0</v>
      </c>
      <c r="X80">
        <f t="shared" si="45"/>
        <v>0</v>
      </c>
      <c r="Y80">
        <f t="shared" si="45"/>
        <v>0</v>
      </c>
    </row>
    <row r="81" spans="1:25" x14ac:dyDescent="0.25">
      <c r="A81" s="21" t="s">
        <v>102</v>
      </c>
      <c r="B81" s="21">
        <v>2</v>
      </c>
      <c r="C81" s="21">
        <f t="shared" si="36"/>
        <v>0.5</v>
      </c>
      <c r="D81" s="21">
        <v>361</v>
      </c>
      <c r="E81" s="21">
        <v>1700</v>
      </c>
      <c r="F81" s="21" t="s">
        <v>31</v>
      </c>
      <c r="G81" s="21" t="s">
        <v>31</v>
      </c>
      <c r="H81" s="21" t="s">
        <v>31</v>
      </c>
      <c r="I81" s="21" t="s">
        <v>31</v>
      </c>
      <c r="J81" s="21" t="s">
        <v>31</v>
      </c>
      <c r="K81" s="21" t="s">
        <v>31</v>
      </c>
      <c r="L81" s="21" t="s">
        <v>31</v>
      </c>
      <c r="M81" s="21" t="s">
        <v>31</v>
      </c>
      <c r="N81" s="28" t="s">
        <v>31</v>
      </c>
      <c r="U81" s="31">
        <f t="shared" si="41"/>
        <v>0</v>
      </c>
      <c r="V81">
        <f t="shared" si="44"/>
        <v>0</v>
      </c>
      <c r="W81">
        <f t="shared" ref="W81:Y81" si="46">V81/1000</f>
        <v>0</v>
      </c>
      <c r="X81">
        <f t="shared" si="46"/>
        <v>0</v>
      </c>
      <c r="Y81">
        <f t="shared" si="46"/>
        <v>0</v>
      </c>
    </row>
    <row r="82" spans="1:25" x14ac:dyDescent="0.25">
      <c r="A82" s="21" t="s">
        <v>102</v>
      </c>
      <c r="B82" s="21">
        <v>2.5</v>
      </c>
      <c r="C82" s="21">
        <f t="shared" si="36"/>
        <v>0.75</v>
      </c>
      <c r="D82" s="21">
        <v>361</v>
      </c>
      <c r="E82" s="21">
        <v>1700</v>
      </c>
      <c r="F82" s="21" t="s">
        <v>31</v>
      </c>
      <c r="G82" s="21" t="s">
        <v>31</v>
      </c>
      <c r="H82" s="21" t="s">
        <v>31</v>
      </c>
      <c r="I82" s="21" t="s">
        <v>31</v>
      </c>
      <c r="J82" s="21" t="s">
        <v>31</v>
      </c>
      <c r="K82" s="21" t="s">
        <v>31</v>
      </c>
      <c r="L82" s="21" t="s">
        <v>31</v>
      </c>
      <c r="M82" s="21" t="s">
        <v>31</v>
      </c>
      <c r="N82" s="28" t="s">
        <v>31</v>
      </c>
      <c r="U82" s="31">
        <f t="shared" si="41"/>
        <v>0</v>
      </c>
      <c r="V82">
        <f t="shared" si="44"/>
        <v>0</v>
      </c>
      <c r="W82">
        <f t="shared" ref="W82:Y82" si="47">V82/1000</f>
        <v>0</v>
      </c>
      <c r="X82">
        <f t="shared" si="47"/>
        <v>0</v>
      </c>
      <c r="Y82">
        <f t="shared" si="47"/>
        <v>0</v>
      </c>
    </row>
    <row r="83" spans="1:25" x14ac:dyDescent="0.25">
      <c r="A83" s="21" t="s">
        <v>102</v>
      </c>
      <c r="B83" s="21">
        <v>3.5</v>
      </c>
      <c r="C83" s="21">
        <f t="shared" si="36"/>
        <v>1.5</v>
      </c>
      <c r="D83" s="21">
        <v>361</v>
      </c>
      <c r="E83" s="21">
        <v>1700</v>
      </c>
      <c r="F83" s="21" t="s">
        <v>31</v>
      </c>
      <c r="G83" s="21" t="s">
        <v>31</v>
      </c>
      <c r="H83" s="21" t="s">
        <v>31</v>
      </c>
      <c r="I83" s="21" t="s">
        <v>31</v>
      </c>
      <c r="J83" s="21" t="s">
        <v>31</v>
      </c>
      <c r="K83" s="21" t="s">
        <v>31</v>
      </c>
      <c r="L83" s="21" t="s">
        <v>31</v>
      </c>
      <c r="M83" s="21" t="s">
        <v>31</v>
      </c>
      <c r="N83" s="28" t="s">
        <v>31</v>
      </c>
      <c r="U83" s="31">
        <f t="shared" si="41"/>
        <v>0</v>
      </c>
      <c r="V83">
        <f t="shared" si="44"/>
        <v>0</v>
      </c>
      <c r="W83">
        <f t="shared" ref="W83:Y83" si="48">V83/1000</f>
        <v>0</v>
      </c>
      <c r="X83">
        <f t="shared" si="48"/>
        <v>0</v>
      </c>
      <c r="Y83">
        <f t="shared" si="48"/>
        <v>0</v>
      </c>
    </row>
    <row r="84" spans="1:25" x14ac:dyDescent="0.25">
      <c r="A84" s="21" t="s">
        <v>102</v>
      </c>
      <c r="B84" s="21">
        <v>5.5</v>
      </c>
      <c r="C84" s="21">
        <f t="shared" si="36"/>
        <v>2</v>
      </c>
      <c r="D84" s="21">
        <v>361</v>
      </c>
      <c r="E84" s="21">
        <v>1700</v>
      </c>
      <c r="F84" s="21" t="s">
        <v>31</v>
      </c>
      <c r="G84" s="21" t="s">
        <v>31</v>
      </c>
      <c r="H84" s="21" t="s">
        <v>31</v>
      </c>
      <c r="I84" s="21" t="s">
        <v>31</v>
      </c>
      <c r="J84" s="21" t="s">
        <v>31</v>
      </c>
      <c r="K84" s="21" t="s">
        <v>31</v>
      </c>
      <c r="L84" s="21" t="s">
        <v>31</v>
      </c>
      <c r="M84" s="21" t="s">
        <v>31</v>
      </c>
      <c r="N84" s="28" t="s">
        <v>31</v>
      </c>
      <c r="U84" s="31">
        <f t="shared" si="41"/>
        <v>0</v>
      </c>
      <c r="V84">
        <f t="shared" si="44"/>
        <v>0</v>
      </c>
      <c r="W84">
        <f t="shared" ref="W84:Y84" si="49">V84/1000</f>
        <v>0</v>
      </c>
      <c r="X84">
        <f t="shared" si="49"/>
        <v>0</v>
      </c>
      <c r="Y84">
        <f t="shared" si="49"/>
        <v>0</v>
      </c>
    </row>
    <row r="85" spans="1:25" x14ac:dyDescent="0.25">
      <c r="A85" s="21" t="s">
        <v>102</v>
      </c>
      <c r="B85" s="21">
        <v>7.5</v>
      </c>
      <c r="C85" s="21">
        <f t="shared" si="36"/>
        <v>1.25</v>
      </c>
      <c r="D85" s="21">
        <v>361</v>
      </c>
      <c r="E85" s="21">
        <v>1700</v>
      </c>
      <c r="F85" s="21" t="s">
        <v>31</v>
      </c>
      <c r="G85" s="21" t="s">
        <v>31</v>
      </c>
      <c r="H85" s="21" t="s">
        <v>31</v>
      </c>
      <c r="I85" s="21" t="s">
        <v>31</v>
      </c>
      <c r="J85" s="21" t="s">
        <v>31</v>
      </c>
      <c r="K85" s="21" t="s">
        <v>31</v>
      </c>
      <c r="L85" s="21" t="s">
        <v>31</v>
      </c>
      <c r="M85" s="21" t="s">
        <v>31</v>
      </c>
      <c r="N85" s="28" t="s">
        <v>31</v>
      </c>
      <c r="U85" s="31">
        <f t="shared" si="41"/>
        <v>0</v>
      </c>
      <c r="V85">
        <f t="shared" si="44"/>
        <v>0</v>
      </c>
      <c r="W85">
        <f t="shared" ref="W85:Y85" si="50">V85/1000</f>
        <v>0</v>
      </c>
      <c r="X85">
        <f t="shared" si="50"/>
        <v>0</v>
      </c>
      <c r="Y85">
        <f t="shared" si="50"/>
        <v>0</v>
      </c>
    </row>
    <row r="86" spans="1:25" x14ac:dyDescent="0.25">
      <c r="A86" s="21"/>
      <c r="B86" s="21">
        <v>8</v>
      </c>
      <c r="C86" s="21"/>
      <c r="D86" s="21"/>
      <c r="E86" s="21"/>
      <c r="F86" s="21" t="s">
        <v>1</v>
      </c>
      <c r="G86" s="21" t="s">
        <v>2</v>
      </c>
      <c r="H86" s="21" t="s">
        <v>3</v>
      </c>
      <c r="I86" s="21" t="s">
        <v>4</v>
      </c>
      <c r="J86" s="21" t="s">
        <v>5</v>
      </c>
      <c r="K86" s="21" t="s">
        <v>6</v>
      </c>
      <c r="L86" s="21" t="s">
        <v>7</v>
      </c>
      <c r="M86" s="21" t="s">
        <v>8</v>
      </c>
      <c r="N86" s="21" t="s">
        <v>9</v>
      </c>
      <c r="U86" s="34"/>
    </row>
    <row r="87" spans="1:25" x14ac:dyDescent="0.25">
      <c r="A87" s="21"/>
      <c r="B87" s="21"/>
      <c r="C87" s="21"/>
      <c r="D87" s="21"/>
      <c r="E87" s="21"/>
      <c r="F87" s="21" t="s">
        <v>18</v>
      </c>
      <c r="G87" s="21" t="s">
        <v>18</v>
      </c>
      <c r="H87" s="21" t="s">
        <v>18</v>
      </c>
      <c r="I87" s="21" t="s">
        <v>18</v>
      </c>
      <c r="J87" s="21" t="s">
        <v>18</v>
      </c>
      <c r="K87" s="21" t="s">
        <v>18</v>
      </c>
      <c r="L87" s="21" t="s">
        <v>18</v>
      </c>
      <c r="M87" s="21" t="s">
        <v>18</v>
      </c>
      <c r="N87" s="21" t="s">
        <v>18</v>
      </c>
    </row>
    <row r="88" spans="1:25" x14ac:dyDescent="0.25">
      <c r="A88" s="21" t="s">
        <v>108</v>
      </c>
      <c r="B88" s="21">
        <v>0.5</v>
      </c>
      <c r="C88" s="21">
        <f>(B88-B87)+(B89-B88)/2</f>
        <v>0.75</v>
      </c>
      <c r="D88" s="21">
        <f t="shared" ref="D88:D96" si="51">19*(9.5+4)</f>
        <v>256.5</v>
      </c>
      <c r="E88" s="21">
        <v>1500</v>
      </c>
      <c r="F88" s="21" t="s">
        <v>31</v>
      </c>
      <c r="G88" s="21" t="s">
        <v>31</v>
      </c>
      <c r="H88" s="21" t="s">
        <v>31</v>
      </c>
      <c r="I88" s="21" t="s">
        <v>31</v>
      </c>
      <c r="J88" s="21" t="s">
        <v>31</v>
      </c>
      <c r="K88" s="21" t="s">
        <v>31</v>
      </c>
      <c r="L88" s="14">
        <v>36</v>
      </c>
      <c r="M88" s="21" t="s">
        <v>31</v>
      </c>
      <c r="N88" s="21" t="s">
        <v>31</v>
      </c>
      <c r="U88" s="36">
        <f t="shared" ref="U88:U96" si="52">SUM(F88:N88)</f>
        <v>36</v>
      </c>
      <c r="V88">
        <f>C88*D88*E88*U88*(1-0.25)</f>
        <v>7791187.5</v>
      </c>
      <c r="W88">
        <f t="shared" ref="W88:Y88" si="53">V88/1000</f>
        <v>7791.1875</v>
      </c>
      <c r="X88">
        <f t="shared" si="53"/>
        <v>7.7911875000000004</v>
      </c>
      <c r="Y88">
        <f t="shared" si="53"/>
        <v>7.7911875000000004E-3</v>
      </c>
    </row>
    <row r="89" spans="1:25" x14ac:dyDescent="0.25">
      <c r="A89" s="21" t="s">
        <v>108</v>
      </c>
      <c r="B89" s="21">
        <v>1</v>
      </c>
      <c r="C89" s="21">
        <f t="shared" si="36"/>
        <v>0.5</v>
      </c>
      <c r="D89" s="21">
        <f t="shared" si="51"/>
        <v>256.5</v>
      </c>
      <c r="E89" s="21">
        <v>1700</v>
      </c>
      <c r="F89" s="21" t="s">
        <v>31</v>
      </c>
      <c r="G89" s="21" t="s">
        <v>31</v>
      </c>
      <c r="H89" s="21" t="s">
        <v>31</v>
      </c>
      <c r="I89" s="21" t="s">
        <v>31</v>
      </c>
      <c r="J89" s="21" t="s">
        <v>31</v>
      </c>
      <c r="K89" s="21" t="s">
        <v>31</v>
      </c>
      <c r="L89" s="21" t="s">
        <v>31</v>
      </c>
      <c r="M89" s="21" t="s">
        <v>31</v>
      </c>
      <c r="N89" s="21" t="s">
        <v>31</v>
      </c>
      <c r="U89" s="37">
        <f t="shared" si="52"/>
        <v>0</v>
      </c>
      <c r="V89">
        <f t="shared" ref="V89:V92" si="54">C89*D89*E89*U89</f>
        <v>0</v>
      </c>
      <c r="W89">
        <f t="shared" ref="W89:Y89" si="55">V89/1000</f>
        <v>0</v>
      </c>
      <c r="X89">
        <f t="shared" si="55"/>
        <v>0</v>
      </c>
      <c r="Y89">
        <f t="shared" si="55"/>
        <v>0</v>
      </c>
    </row>
    <row r="90" spans="1:25" x14ac:dyDescent="0.25">
      <c r="A90" s="21" t="s">
        <v>108</v>
      </c>
      <c r="B90" s="21">
        <v>1.5</v>
      </c>
      <c r="C90" s="21">
        <f t="shared" si="36"/>
        <v>0.5</v>
      </c>
      <c r="D90" s="21">
        <f t="shared" si="51"/>
        <v>256.5</v>
      </c>
      <c r="E90" s="21">
        <v>1700</v>
      </c>
      <c r="F90" s="21" t="s">
        <v>31</v>
      </c>
      <c r="G90" s="21" t="s">
        <v>31</v>
      </c>
      <c r="H90" s="21" t="s">
        <v>31</v>
      </c>
      <c r="I90" s="21" t="s">
        <v>31</v>
      </c>
      <c r="J90" s="21" t="s">
        <v>31</v>
      </c>
      <c r="K90" s="21" t="s">
        <v>31</v>
      </c>
      <c r="L90" s="21" t="s">
        <v>31</v>
      </c>
      <c r="M90" s="21" t="s">
        <v>31</v>
      </c>
      <c r="N90" s="21" t="s">
        <v>31</v>
      </c>
      <c r="U90" s="37">
        <f t="shared" si="52"/>
        <v>0</v>
      </c>
      <c r="V90">
        <f t="shared" si="54"/>
        <v>0</v>
      </c>
      <c r="W90">
        <f t="shared" ref="W90:Y90" si="56">V90/1000</f>
        <v>0</v>
      </c>
      <c r="X90">
        <f t="shared" si="56"/>
        <v>0</v>
      </c>
      <c r="Y90">
        <f t="shared" si="56"/>
        <v>0</v>
      </c>
    </row>
    <row r="91" spans="1:25" x14ac:dyDescent="0.25">
      <c r="A91" s="21" t="s">
        <v>108</v>
      </c>
      <c r="B91" s="21">
        <v>2</v>
      </c>
      <c r="C91" s="21">
        <f t="shared" si="36"/>
        <v>0.5</v>
      </c>
      <c r="D91" s="21">
        <f t="shared" si="51"/>
        <v>256.5</v>
      </c>
      <c r="E91" s="21">
        <v>1700</v>
      </c>
      <c r="F91" s="21" t="s">
        <v>31</v>
      </c>
      <c r="G91" s="21" t="s">
        <v>31</v>
      </c>
      <c r="H91" s="21" t="s">
        <v>31</v>
      </c>
      <c r="I91" s="21" t="s">
        <v>31</v>
      </c>
      <c r="J91" s="21" t="s">
        <v>31</v>
      </c>
      <c r="K91" s="21" t="s">
        <v>31</v>
      </c>
      <c r="L91" s="21" t="s">
        <v>31</v>
      </c>
      <c r="M91" s="21" t="s">
        <v>31</v>
      </c>
      <c r="N91" s="21" t="s">
        <v>31</v>
      </c>
      <c r="U91" s="37">
        <f t="shared" si="52"/>
        <v>0</v>
      </c>
      <c r="V91">
        <f t="shared" si="54"/>
        <v>0</v>
      </c>
      <c r="W91">
        <f t="shared" ref="W91:Y91" si="57">V91/1000</f>
        <v>0</v>
      </c>
      <c r="X91">
        <f t="shared" si="57"/>
        <v>0</v>
      </c>
      <c r="Y91">
        <f t="shared" si="57"/>
        <v>0</v>
      </c>
    </row>
    <row r="92" spans="1:25" x14ac:dyDescent="0.25">
      <c r="A92" s="21" t="s">
        <v>108</v>
      </c>
      <c r="B92" s="21">
        <v>2.5</v>
      </c>
      <c r="C92" s="21">
        <f t="shared" si="36"/>
        <v>0.75</v>
      </c>
      <c r="D92" s="21">
        <f t="shared" si="51"/>
        <v>256.5</v>
      </c>
      <c r="E92" s="21">
        <v>1700</v>
      </c>
      <c r="F92" s="21" t="s">
        <v>31</v>
      </c>
      <c r="G92" s="21" t="s">
        <v>31</v>
      </c>
      <c r="H92" s="21" t="s">
        <v>31</v>
      </c>
      <c r="I92" s="21" t="s">
        <v>31</v>
      </c>
      <c r="J92" s="21" t="s">
        <v>31</v>
      </c>
      <c r="K92" s="21" t="s">
        <v>31</v>
      </c>
      <c r="L92" s="21" t="s">
        <v>31</v>
      </c>
      <c r="M92" s="21" t="s">
        <v>31</v>
      </c>
      <c r="N92" s="21" t="s">
        <v>31</v>
      </c>
      <c r="U92" s="37">
        <f t="shared" si="52"/>
        <v>0</v>
      </c>
      <c r="V92">
        <f t="shared" si="54"/>
        <v>0</v>
      </c>
      <c r="W92">
        <f t="shared" ref="W92:Y92" si="58">V92/1000</f>
        <v>0</v>
      </c>
      <c r="X92">
        <f t="shared" si="58"/>
        <v>0</v>
      </c>
      <c r="Y92">
        <f t="shared" si="58"/>
        <v>0</v>
      </c>
    </row>
    <row r="93" spans="1:25" x14ac:dyDescent="0.25">
      <c r="A93" s="21" t="s">
        <v>108</v>
      </c>
      <c r="B93" s="21">
        <v>3.5</v>
      </c>
      <c r="C93" s="21">
        <f t="shared" si="36"/>
        <v>1</v>
      </c>
      <c r="D93" s="21">
        <f t="shared" si="51"/>
        <v>256.5</v>
      </c>
      <c r="E93" s="21">
        <v>1700</v>
      </c>
      <c r="F93" s="21" t="s">
        <v>31</v>
      </c>
      <c r="G93" s="21" t="s">
        <v>31</v>
      </c>
      <c r="H93" s="21" t="s">
        <v>31</v>
      </c>
      <c r="I93" s="21" t="s">
        <v>31</v>
      </c>
      <c r="J93" s="21" t="s">
        <v>31</v>
      </c>
      <c r="K93" s="21" t="s">
        <v>31</v>
      </c>
      <c r="L93" s="14">
        <v>20</v>
      </c>
      <c r="M93" s="21" t="s">
        <v>31</v>
      </c>
      <c r="N93" s="21" t="s">
        <v>31</v>
      </c>
      <c r="U93" s="33">
        <f t="shared" si="52"/>
        <v>20</v>
      </c>
      <c r="V93">
        <f>C93*D93*E93*U93*(1-0.25)</f>
        <v>6540750</v>
      </c>
      <c r="W93">
        <f t="shared" ref="W93:Y93" si="59">V93/1000</f>
        <v>6540.75</v>
      </c>
      <c r="X93">
        <f t="shared" si="59"/>
        <v>6.5407500000000001</v>
      </c>
      <c r="Y93">
        <f t="shared" si="59"/>
        <v>6.5407499999999997E-3</v>
      </c>
    </row>
    <row r="94" spans="1:25" x14ac:dyDescent="0.25">
      <c r="A94" s="21" t="s">
        <v>108</v>
      </c>
      <c r="B94" s="21">
        <v>4.5</v>
      </c>
      <c r="C94" s="21">
        <f t="shared" si="36"/>
        <v>1.25</v>
      </c>
      <c r="D94" s="21">
        <f t="shared" si="51"/>
        <v>256.5</v>
      </c>
      <c r="E94" s="21">
        <v>1700</v>
      </c>
      <c r="F94" s="21" t="s">
        <v>31</v>
      </c>
      <c r="G94" s="21" t="s">
        <v>31</v>
      </c>
      <c r="H94" s="21" t="s">
        <v>31</v>
      </c>
      <c r="I94" s="21" t="s">
        <v>31</v>
      </c>
      <c r="J94" s="21" t="s">
        <v>31</v>
      </c>
      <c r="K94" s="21" t="s">
        <v>31</v>
      </c>
      <c r="L94" s="14">
        <v>34</v>
      </c>
      <c r="M94" s="21" t="s">
        <v>31</v>
      </c>
      <c r="N94" s="21" t="s">
        <v>31</v>
      </c>
      <c r="U94" s="33">
        <f t="shared" si="52"/>
        <v>34</v>
      </c>
      <c r="V94">
        <f>C94*D94*E94*U94*(1-0.25)</f>
        <v>13899093.75</v>
      </c>
      <c r="W94">
        <f t="shared" ref="W94:Y94" si="60">V94/1000</f>
        <v>13899.09375</v>
      </c>
      <c r="X94">
        <f t="shared" si="60"/>
        <v>13.89909375</v>
      </c>
      <c r="Y94">
        <f t="shared" si="60"/>
        <v>1.3899093750000001E-2</v>
      </c>
    </row>
    <row r="95" spans="1:25" x14ac:dyDescent="0.25">
      <c r="A95" s="21" t="s">
        <v>108</v>
      </c>
      <c r="B95" s="21">
        <v>6</v>
      </c>
      <c r="C95" s="21">
        <f t="shared" si="36"/>
        <v>1.5</v>
      </c>
      <c r="D95" s="21">
        <f t="shared" si="51"/>
        <v>256.5</v>
      </c>
      <c r="E95" s="21">
        <v>1700</v>
      </c>
      <c r="F95" s="21" t="s">
        <v>31</v>
      </c>
      <c r="G95" s="21" t="s">
        <v>31</v>
      </c>
      <c r="H95" s="21" t="s">
        <v>31</v>
      </c>
      <c r="I95" s="21" t="s">
        <v>31</v>
      </c>
      <c r="J95" s="21" t="s">
        <v>31</v>
      </c>
      <c r="K95" s="21" t="s">
        <v>31</v>
      </c>
      <c r="L95" s="14">
        <v>32</v>
      </c>
      <c r="M95" s="21" t="s">
        <v>31</v>
      </c>
      <c r="N95" s="21" t="s">
        <v>31</v>
      </c>
      <c r="U95" s="33">
        <f t="shared" si="52"/>
        <v>32</v>
      </c>
      <c r="V95">
        <f>C95*D95*E95*U95*(1-0.25)</f>
        <v>15697800</v>
      </c>
      <c r="W95">
        <f t="shared" ref="W95:Y95" si="61">V95/1000</f>
        <v>15697.8</v>
      </c>
      <c r="X95">
        <f t="shared" si="61"/>
        <v>15.697799999999999</v>
      </c>
      <c r="Y95">
        <f t="shared" si="61"/>
        <v>1.5697799999999998E-2</v>
      </c>
    </row>
    <row r="96" spans="1:25" x14ac:dyDescent="0.25">
      <c r="A96" s="21" t="s">
        <v>108</v>
      </c>
      <c r="B96" s="21">
        <v>7.5</v>
      </c>
      <c r="C96" s="21">
        <f t="shared" si="36"/>
        <v>1</v>
      </c>
      <c r="D96" s="21">
        <f t="shared" si="51"/>
        <v>256.5</v>
      </c>
      <c r="E96" s="21">
        <v>1700</v>
      </c>
      <c r="F96" s="21" t="s">
        <v>31</v>
      </c>
      <c r="G96" s="21" t="s">
        <v>31</v>
      </c>
      <c r="H96" s="21" t="s">
        <v>31</v>
      </c>
      <c r="I96" s="21" t="s">
        <v>31</v>
      </c>
      <c r="J96" s="21" t="s">
        <v>31</v>
      </c>
      <c r="K96" s="21" t="s">
        <v>31</v>
      </c>
      <c r="L96" s="14">
        <v>16</v>
      </c>
      <c r="M96" s="21" t="s">
        <v>31</v>
      </c>
      <c r="N96" s="21" t="s">
        <v>31</v>
      </c>
      <c r="U96" s="33">
        <f t="shared" si="52"/>
        <v>16</v>
      </c>
      <c r="V96">
        <f>C96*D96*E96*U96*(1-0.25)</f>
        <v>5232600</v>
      </c>
      <c r="W96">
        <f t="shared" ref="W96:Y96" si="62">V96/1000</f>
        <v>5232.6000000000004</v>
      </c>
      <c r="X96">
        <f t="shared" si="62"/>
        <v>5.2326000000000006</v>
      </c>
      <c r="Y96">
        <f t="shared" si="62"/>
        <v>5.2326000000000004E-3</v>
      </c>
    </row>
    <row r="97" spans="1:25" x14ac:dyDescent="0.25">
      <c r="A97" s="21"/>
      <c r="B97" s="21">
        <v>8</v>
      </c>
      <c r="C97" s="21"/>
      <c r="D97" s="21"/>
      <c r="E97" s="21"/>
      <c r="F97" s="21" t="s">
        <v>1</v>
      </c>
      <c r="G97" s="21" t="s">
        <v>2</v>
      </c>
      <c r="H97" s="21" t="s">
        <v>3</v>
      </c>
      <c r="I97" s="21" t="s">
        <v>4</v>
      </c>
      <c r="J97" s="21" t="s">
        <v>5</v>
      </c>
      <c r="K97" s="21" t="s">
        <v>6</v>
      </c>
      <c r="L97" s="21" t="s">
        <v>7</v>
      </c>
      <c r="M97" s="21" t="s">
        <v>8</v>
      </c>
      <c r="N97" s="21" t="s">
        <v>9</v>
      </c>
      <c r="U97" s="37"/>
    </row>
    <row r="98" spans="1:25" x14ac:dyDescent="0.25">
      <c r="A98" s="21"/>
      <c r="B98" s="21"/>
      <c r="C98" s="21"/>
      <c r="D98" s="21"/>
      <c r="E98" s="21"/>
      <c r="F98" s="21" t="s">
        <v>18</v>
      </c>
      <c r="G98" s="21" t="s">
        <v>18</v>
      </c>
      <c r="H98" s="21" t="s">
        <v>18</v>
      </c>
      <c r="I98" s="21" t="s">
        <v>18</v>
      </c>
      <c r="J98" s="21" t="s">
        <v>18</v>
      </c>
      <c r="K98" s="21" t="s">
        <v>18</v>
      </c>
      <c r="L98" s="21" t="s">
        <v>18</v>
      </c>
      <c r="M98" s="21" t="s">
        <v>18</v>
      </c>
      <c r="N98" s="21" t="s">
        <v>18</v>
      </c>
      <c r="U98" s="37"/>
    </row>
    <row r="99" spans="1:25" x14ac:dyDescent="0.25">
      <c r="A99" s="21" t="s">
        <v>112</v>
      </c>
      <c r="B99" s="21">
        <v>0.5</v>
      </c>
      <c r="C99" s="21">
        <f t="shared" si="36"/>
        <v>0.5</v>
      </c>
      <c r="D99" s="21">
        <v>361</v>
      </c>
      <c r="E99" s="21">
        <v>1500</v>
      </c>
      <c r="F99" s="21" t="s">
        <v>31</v>
      </c>
      <c r="G99" s="21" t="s">
        <v>31</v>
      </c>
      <c r="H99" s="21" t="s">
        <v>31</v>
      </c>
      <c r="I99" s="21" t="s">
        <v>31</v>
      </c>
      <c r="J99" s="21" t="s">
        <v>31</v>
      </c>
      <c r="K99" s="21" t="s">
        <v>31</v>
      </c>
      <c r="L99" s="21" t="s">
        <v>31</v>
      </c>
      <c r="M99" s="21" t="s">
        <v>31</v>
      </c>
      <c r="N99" s="21" t="s">
        <v>31</v>
      </c>
      <c r="U99" s="37">
        <f t="shared" ref="U99:U108" si="63">SUM(F99:N99)</f>
        <v>0</v>
      </c>
      <c r="V99">
        <f t="shared" ref="V99:V108" si="64">C99*D99*E99*U99</f>
        <v>0</v>
      </c>
      <c r="W99">
        <f t="shared" ref="W99:Y99" si="65">V99/1000</f>
        <v>0</v>
      </c>
      <c r="X99">
        <f t="shared" si="65"/>
        <v>0</v>
      </c>
      <c r="Y99">
        <f t="shared" si="65"/>
        <v>0</v>
      </c>
    </row>
    <row r="100" spans="1:25" x14ac:dyDescent="0.25">
      <c r="A100" s="21" t="s">
        <v>112</v>
      </c>
      <c r="B100" s="21">
        <v>1</v>
      </c>
      <c r="C100" s="21">
        <f t="shared" si="36"/>
        <v>0.5</v>
      </c>
      <c r="D100" s="21">
        <v>361</v>
      </c>
      <c r="E100" s="21">
        <v>1700</v>
      </c>
      <c r="F100" s="21" t="s">
        <v>31</v>
      </c>
      <c r="G100" s="21" t="s">
        <v>31</v>
      </c>
      <c r="H100" s="21" t="s">
        <v>31</v>
      </c>
      <c r="I100" s="21" t="s">
        <v>31</v>
      </c>
      <c r="J100" s="21" t="s">
        <v>31</v>
      </c>
      <c r="K100" s="21" t="s">
        <v>31</v>
      </c>
      <c r="L100" s="21" t="s">
        <v>31</v>
      </c>
      <c r="M100" s="21" t="s">
        <v>31</v>
      </c>
      <c r="N100" s="21" t="s">
        <v>31</v>
      </c>
      <c r="U100" s="37">
        <f t="shared" si="63"/>
        <v>0</v>
      </c>
      <c r="V100">
        <f t="shared" si="64"/>
        <v>0</v>
      </c>
      <c r="W100">
        <f t="shared" ref="W100:Y100" si="66">V100/1000</f>
        <v>0</v>
      </c>
      <c r="X100">
        <f t="shared" si="66"/>
        <v>0</v>
      </c>
      <c r="Y100">
        <f t="shared" si="66"/>
        <v>0</v>
      </c>
    </row>
    <row r="101" spans="1:25" x14ac:dyDescent="0.25">
      <c r="A101" s="21" t="s">
        <v>112</v>
      </c>
      <c r="B101" s="21">
        <v>1.5</v>
      </c>
      <c r="C101" s="21">
        <f t="shared" si="36"/>
        <v>0.5</v>
      </c>
      <c r="D101" s="21">
        <v>361</v>
      </c>
      <c r="E101" s="21">
        <v>1700</v>
      </c>
      <c r="F101" s="21" t="s">
        <v>31</v>
      </c>
      <c r="G101" s="21" t="s">
        <v>31</v>
      </c>
      <c r="H101" s="21" t="s">
        <v>31</v>
      </c>
      <c r="I101" s="21" t="s">
        <v>31</v>
      </c>
      <c r="J101" s="21" t="s">
        <v>31</v>
      </c>
      <c r="K101" s="21" t="s">
        <v>31</v>
      </c>
      <c r="L101" s="21" t="s">
        <v>31</v>
      </c>
      <c r="M101" s="21" t="s">
        <v>31</v>
      </c>
      <c r="N101" s="21" t="s">
        <v>31</v>
      </c>
      <c r="U101" s="37">
        <f t="shared" si="63"/>
        <v>0</v>
      </c>
      <c r="V101">
        <f t="shared" si="64"/>
        <v>0</v>
      </c>
      <c r="W101">
        <f t="shared" ref="W101:Y101" si="67">V101/1000</f>
        <v>0</v>
      </c>
      <c r="X101">
        <f t="shared" si="67"/>
        <v>0</v>
      </c>
      <c r="Y101">
        <f t="shared" si="67"/>
        <v>0</v>
      </c>
    </row>
    <row r="102" spans="1:25" x14ac:dyDescent="0.25">
      <c r="A102" s="21" t="s">
        <v>112</v>
      </c>
      <c r="B102" s="21">
        <v>2</v>
      </c>
      <c r="C102" s="21">
        <f t="shared" si="36"/>
        <v>0.5</v>
      </c>
      <c r="D102" s="21">
        <v>361</v>
      </c>
      <c r="E102" s="21">
        <v>1700</v>
      </c>
      <c r="F102" s="21" t="s">
        <v>31</v>
      </c>
      <c r="G102" s="21" t="s">
        <v>31</v>
      </c>
      <c r="H102" s="21" t="s">
        <v>31</v>
      </c>
      <c r="I102" s="21" t="s">
        <v>31</v>
      </c>
      <c r="J102" s="21" t="s">
        <v>31</v>
      </c>
      <c r="K102" s="21" t="s">
        <v>31</v>
      </c>
      <c r="L102" s="21" t="s">
        <v>31</v>
      </c>
      <c r="M102" s="21" t="s">
        <v>31</v>
      </c>
      <c r="N102" s="21" t="s">
        <v>31</v>
      </c>
      <c r="U102" s="37">
        <f t="shared" si="63"/>
        <v>0</v>
      </c>
      <c r="V102">
        <f t="shared" si="64"/>
        <v>0</v>
      </c>
      <c r="W102">
        <f t="shared" ref="W102:Y102" si="68">V102/1000</f>
        <v>0</v>
      </c>
      <c r="X102">
        <f t="shared" si="68"/>
        <v>0</v>
      </c>
      <c r="Y102">
        <f t="shared" si="68"/>
        <v>0</v>
      </c>
    </row>
    <row r="103" spans="1:25" x14ac:dyDescent="0.25">
      <c r="A103" s="21" t="s">
        <v>112</v>
      </c>
      <c r="B103" s="21">
        <v>2.5</v>
      </c>
      <c r="C103" s="21">
        <f t="shared" si="36"/>
        <v>0.75</v>
      </c>
      <c r="D103" s="21">
        <v>361</v>
      </c>
      <c r="E103" s="21">
        <v>1700</v>
      </c>
      <c r="F103" s="21" t="s">
        <v>31</v>
      </c>
      <c r="G103" s="21" t="s">
        <v>31</v>
      </c>
      <c r="H103" s="21" t="s">
        <v>31</v>
      </c>
      <c r="I103" s="21" t="s">
        <v>31</v>
      </c>
      <c r="J103" s="21" t="s">
        <v>31</v>
      </c>
      <c r="K103" s="21" t="s">
        <v>31</v>
      </c>
      <c r="L103" s="21" t="s">
        <v>31</v>
      </c>
      <c r="M103" s="21" t="s">
        <v>31</v>
      </c>
      <c r="N103" s="21" t="s">
        <v>31</v>
      </c>
      <c r="U103" s="37">
        <f t="shared" si="63"/>
        <v>0</v>
      </c>
      <c r="V103">
        <f t="shared" si="64"/>
        <v>0</v>
      </c>
      <c r="W103">
        <f t="shared" ref="W103:Y103" si="69">V103/1000</f>
        <v>0</v>
      </c>
      <c r="X103">
        <f t="shared" si="69"/>
        <v>0</v>
      </c>
      <c r="Y103">
        <f t="shared" si="69"/>
        <v>0</v>
      </c>
    </row>
    <row r="104" spans="1:25" x14ac:dyDescent="0.25">
      <c r="A104" s="21" t="s">
        <v>112</v>
      </c>
      <c r="B104" s="21">
        <v>3.5</v>
      </c>
      <c r="C104" s="21">
        <f t="shared" si="36"/>
        <v>1</v>
      </c>
      <c r="D104" s="21">
        <v>361</v>
      </c>
      <c r="E104" s="21">
        <v>1700</v>
      </c>
      <c r="F104" s="21" t="s">
        <v>31</v>
      </c>
      <c r="G104" s="21" t="s">
        <v>31</v>
      </c>
      <c r="H104" s="21" t="s">
        <v>31</v>
      </c>
      <c r="I104" s="21" t="s">
        <v>31</v>
      </c>
      <c r="J104" s="21" t="s">
        <v>31</v>
      </c>
      <c r="K104" s="21" t="s">
        <v>31</v>
      </c>
      <c r="L104" s="21" t="s">
        <v>31</v>
      </c>
      <c r="M104" s="21" t="s">
        <v>31</v>
      </c>
      <c r="N104" s="21" t="s">
        <v>31</v>
      </c>
      <c r="U104" s="37">
        <f t="shared" si="63"/>
        <v>0</v>
      </c>
      <c r="V104">
        <f t="shared" si="64"/>
        <v>0</v>
      </c>
      <c r="W104">
        <f t="shared" ref="W104:Y104" si="70">V104/1000</f>
        <v>0</v>
      </c>
      <c r="X104">
        <f t="shared" si="70"/>
        <v>0</v>
      </c>
      <c r="Y104">
        <f t="shared" si="70"/>
        <v>0</v>
      </c>
    </row>
    <row r="105" spans="1:25" x14ac:dyDescent="0.25">
      <c r="A105" s="21" t="s">
        <v>112</v>
      </c>
      <c r="B105" s="21">
        <v>4.5</v>
      </c>
      <c r="C105" s="21">
        <f t="shared" si="36"/>
        <v>1.25</v>
      </c>
      <c r="D105" s="21">
        <v>361</v>
      </c>
      <c r="E105" s="21">
        <v>1700</v>
      </c>
      <c r="F105" s="21" t="s">
        <v>31</v>
      </c>
      <c r="G105" s="21" t="s">
        <v>31</v>
      </c>
      <c r="H105" s="21" t="s">
        <v>31</v>
      </c>
      <c r="I105" s="21" t="s">
        <v>31</v>
      </c>
      <c r="J105" s="21" t="s">
        <v>31</v>
      </c>
      <c r="K105" s="21" t="s">
        <v>31</v>
      </c>
      <c r="L105" s="21" t="s">
        <v>31</v>
      </c>
      <c r="M105" s="21" t="s">
        <v>31</v>
      </c>
      <c r="N105" s="21" t="s">
        <v>31</v>
      </c>
      <c r="U105" s="37">
        <f t="shared" si="63"/>
        <v>0</v>
      </c>
      <c r="V105">
        <f t="shared" si="64"/>
        <v>0</v>
      </c>
      <c r="W105">
        <f t="shared" ref="W105:Y105" si="71">V105/1000</f>
        <v>0</v>
      </c>
      <c r="X105">
        <f t="shared" si="71"/>
        <v>0</v>
      </c>
      <c r="Y105">
        <f t="shared" si="71"/>
        <v>0</v>
      </c>
    </row>
    <row r="106" spans="1:25" x14ac:dyDescent="0.25">
      <c r="A106" s="21" t="s">
        <v>112</v>
      </c>
      <c r="B106" s="21">
        <v>6</v>
      </c>
      <c r="C106" s="21">
        <f t="shared" si="36"/>
        <v>1.25</v>
      </c>
      <c r="D106" s="21">
        <v>361</v>
      </c>
      <c r="E106" s="21">
        <v>1700</v>
      </c>
      <c r="F106" s="21" t="s">
        <v>31</v>
      </c>
      <c r="G106" s="21" t="s">
        <v>31</v>
      </c>
      <c r="H106" s="21" t="s">
        <v>31</v>
      </c>
      <c r="I106" s="21" t="s">
        <v>31</v>
      </c>
      <c r="J106" s="21" t="s">
        <v>31</v>
      </c>
      <c r="K106" s="21" t="s">
        <v>31</v>
      </c>
      <c r="L106" s="21" t="s">
        <v>31</v>
      </c>
      <c r="M106" s="21" t="s">
        <v>31</v>
      </c>
      <c r="N106" s="21" t="s">
        <v>31</v>
      </c>
      <c r="U106" s="37">
        <f t="shared" si="63"/>
        <v>0</v>
      </c>
      <c r="V106">
        <f t="shared" si="64"/>
        <v>0</v>
      </c>
      <c r="W106">
        <f t="shared" ref="W106:Y106" si="72">V106/1000</f>
        <v>0</v>
      </c>
      <c r="X106">
        <f t="shared" si="72"/>
        <v>0</v>
      </c>
      <c r="Y106">
        <f t="shared" si="72"/>
        <v>0</v>
      </c>
    </row>
    <row r="107" spans="1:25" x14ac:dyDescent="0.25">
      <c r="A107" s="21" t="s">
        <v>112</v>
      </c>
      <c r="B107" s="21">
        <v>7</v>
      </c>
      <c r="C107" s="21">
        <f t="shared" si="36"/>
        <v>0.60000000000000009</v>
      </c>
      <c r="D107" s="21">
        <v>361</v>
      </c>
      <c r="E107" s="21">
        <v>1700</v>
      </c>
      <c r="F107" s="21" t="s">
        <v>31</v>
      </c>
      <c r="G107" s="21" t="s">
        <v>31</v>
      </c>
      <c r="H107" s="21" t="s">
        <v>31</v>
      </c>
      <c r="I107" s="21" t="s">
        <v>31</v>
      </c>
      <c r="J107" s="21" t="s">
        <v>31</v>
      </c>
      <c r="K107" s="21" t="s">
        <v>31</v>
      </c>
      <c r="L107" s="21" t="s">
        <v>31</v>
      </c>
      <c r="M107" s="21" t="s">
        <v>31</v>
      </c>
      <c r="N107" s="21" t="s">
        <v>31</v>
      </c>
      <c r="U107" s="37">
        <f t="shared" si="63"/>
        <v>0</v>
      </c>
      <c r="V107">
        <f t="shared" si="64"/>
        <v>0</v>
      </c>
      <c r="W107">
        <f t="shared" ref="W107:Y107" si="73">V107/1000</f>
        <v>0</v>
      </c>
      <c r="X107">
        <f t="shared" si="73"/>
        <v>0</v>
      </c>
      <c r="Y107">
        <f t="shared" si="73"/>
        <v>0</v>
      </c>
    </row>
    <row r="108" spans="1:25" x14ac:dyDescent="0.25">
      <c r="A108" s="21" t="s">
        <v>112</v>
      </c>
      <c r="B108" s="21">
        <v>7.2</v>
      </c>
      <c r="C108" s="21">
        <f>(B108-B107)/2</f>
        <v>0.10000000000000009</v>
      </c>
      <c r="D108" s="21">
        <v>361</v>
      </c>
      <c r="E108" s="21">
        <v>1700</v>
      </c>
      <c r="F108" s="21" t="s">
        <v>31</v>
      </c>
      <c r="G108" s="21" t="s">
        <v>31</v>
      </c>
      <c r="H108" s="21" t="s">
        <v>31</v>
      </c>
      <c r="I108" s="21" t="s">
        <v>31</v>
      </c>
      <c r="J108" s="21" t="s">
        <v>31</v>
      </c>
      <c r="K108" s="21" t="s">
        <v>31</v>
      </c>
      <c r="L108" s="21" t="s">
        <v>31</v>
      </c>
      <c r="M108" s="21" t="s">
        <v>31</v>
      </c>
      <c r="N108" s="21" t="s">
        <v>31</v>
      </c>
      <c r="U108" s="37">
        <f t="shared" si="63"/>
        <v>0</v>
      </c>
      <c r="V108">
        <f t="shared" si="64"/>
        <v>0</v>
      </c>
      <c r="W108">
        <f t="shared" ref="W108:Y108" si="74">V108/1000</f>
        <v>0</v>
      </c>
      <c r="X108">
        <f t="shared" si="74"/>
        <v>0</v>
      </c>
      <c r="Y108">
        <f t="shared" si="74"/>
        <v>0</v>
      </c>
    </row>
    <row r="109" spans="1:2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U109" s="37"/>
    </row>
    <row r="110" spans="1:2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U110" s="37"/>
    </row>
    <row r="111" spans="1:25" x14ac:dyDescent="0.25">
      <c r="A111" s="21" t="s">
        <v>116</v>
      </c>
      <c r="B111" s="21">
        <v>0.5</v>
      </c>
      <c r="C111" s="21">
        <f>(B111-B110)+(B112-B111)/2</f>
        <v>0.75</v>
      </c>
      <c r="D111" s="21">
        <f t="shared" ref="D111:D120" si="75">19*(9.5+4)</f>
        <v>256.5</v>
      </c>
      <c r="E111" s="21">
        <v>1500</v>
      </c>
      <c r="F111" s="21" t="s">
        <v>31</v>
      </c>
      <c r="G111" s="21" t="s">
        <v>31</v>
      </c>
      <c r="H111" s="21" t="s">
        <v>31</v>
      </c>
      <c r="I111" s="21" t="s">
        <v>31</v>
      </c>
      <c r="J111" s="21" t="s">
        <v>31</v>
      </c>
      <c r="K111" s="21" t="s">
        <v>31</v>
      </c>
      <c r="L111" s="14">
        <v>210</v>
      </c>
      <c r="M111" s="21" t="s">
        <v>31</v>
      </c>
      <c r="N111" s="21" t="s">
        <v>31</v>
      </c>
      <c r="U111" s="33">
        <f t="shared" ref="U111:U120" si="76">SUM(F111:N111)</f>
        <v>210</v>
      </c>
      <c r="V111">
        <f>C111*D111*E111*U111*(1-0.25)</f>
        <v>45448593.75</v>
      </c>
      <c r="W111">
        <f t="shared" ref="W111:Y111" si="77">V111/1000</f>
        <v>45448.59375</v>
      </c>
      <c r="X111">
        <f t="shared" si="77"/>
        <v>45.448593750000001</v>
      </c>
      <c r="Y111">
        <f t="shared" si="77"/>
        <v>4.5448593750000002E-2</v>
      </c>
    </row>
    <row r="112" spans="1:25" x14ac:dyDescent="0.25">
      <c r="A112" s="21" t="s">
        <v>116</v>
      </c>
      <c r="B112" s="21">
        <v>1</v>
      </c>
      <c r="C112" s="21">
        <f t="shared" si="36"/>
        <v>0.5</v>
      </c>
      <c r="D112" s="21">
        <f t="shared" si="75"/>
        <v>256.5</v>
      </c>
      <c r="E112" s="21">
        <v>1700</v>
      </c>
      <c r="F112" s="21" t="s">
        <v>31</v>
      </c>
      <c r="G112" s="21" t="s">
        <v>31</v>
      </c>
      <c r="H112" s="21" t="s">
        <v>31</v>
      </c>
      <c r="I112" s="21" t="s">
        <v>31</v>
      </c>
      <c r="J112" s="21" t="s">
        <v>31</v>
      </c>
      <c r="K112" s="21" t="s">
        <v>31</v>
      </c>
      <c r="L112" s="14">
        <v>89</v>
      </c>
      <c r="M112" s="21" t="s">
        <v>31</v>
      </c>
      <c r="N112" s="21" t="s">
        <v>31</v>
      </c>
      <c r="U112" s="33">
        <f t="shared" si="76"/>
        <v>89</v>
      </c>
      <c r="V112">
        <f>C112*D112*E112*U112*(1-0.25)</f>
        <v>14553168.75</v>
      </c>
      <c r="W112">
        <f t="shared" ref="W112:Y112" si="78">V112/1000</f>
        <v>14553.168750000001</v>
      </c>
      <c r="X112">
        <f t="shared" si="78"/>
        <v>14.553168750000001</v>
      </c>
      <c r="Y112">
        <f t="shared" si="78"/>
        <v>1.4553168750000001E-2</v>
      </c>
    </row>
    <row r="113" spans="1:25" x14ac:dyDescent="0.25">
      <c r="A113" s="21" t="s">
        <v>116</v>
      </c>
      <c r="B113" s="21">
        <v>1.5</v>
      </c>
      <c r="C113" s="21">
        <f t="shared" si="36"/>
        <v>0.5</v>
      </c>
      <c r="D113" s="21">
        <f t="shared" si="75"/>
        <v>256.5</v>
      </c>
      <c r="E113" s="21">
        <v>1700</v>
      </c>
      <c r="F113" s="21" t="s">
        <v>31</v>
      </c>
      <c r="G113" s="21" t="s">
        <v>31</v>
      </c>
      <c r="H113" s="21" t="s">
        <v>31</v>
      </c>
      <c r="I113" s="21" t="s">
        <v>31</v>
      </c>
      <c r="J113" s="21" t="s">
        <v>31</v>
      </c>
      <c r="K113" s="21" t="s">
        <v>31</v>
      </c>
      <c r="L113" s="14">
        <v>12</v>
      </c>
      <c r="M113" s="21" t="s">
        <v>31</v>
      </c>
      <c r="N113" s="21" t="s">
        <v>31</v>
      </c>
      <c r="U113" s="33">
        <f t="shared" si="76"/>
        <v>12</v>
      </c>
      <c r="V113">
        <f>C113*D113*E113*U113*(1-0.25)</f>
        <v>1962225</v>
      </c>
      <c r="W113">
        <f t="shared" ref="W113:Y113" si="79">V113/1000</f>
        <v>1962.2249999999999</v>
      </c>
      <c r="X113">
        <f t="shared" si="79"/>
        <v>1.9622249999999999</v>
      </c>
      <c r="Y113">
        <f t="shared" si="79"/>
        <v>1.9622249999999997E-3</v>
      </c>
    </row>
    <row r="114" spans="1:25" x14ac:dyDescent="0.25">
      <c r="A114" s="21" t="s">
        <v>116</v>
      </c>
      <c r="B114" s="21">
        <v>2</v>
      </c>
      <c r="C114" s="21">
        <f t="shared" si="36"/>
        <v>0.5</v>
      </c>
      <c r="D114" s="21">
        <f t="shared" si="75"/>
        <v>256.5</v>
      </c>
      <c r="E114" s="21">
        <v>1700</v>
      </c>
      <c r="F114" s="21" t="s">
        <v>31</v>
      </c>
      <c r="G114" s="21" t="s">
        <v>31</v>
      </c>
      <c r="H114" s="21" t="s">
        <v>31</v>
      </c>
      <c r="I114" s="21" t="s">
        <v>31</v>
      </c>
      <c r="J114" s="21" t="s">
        <v>31</v>
      </c>
      <c r="K114" s="21" t="s">
        <v>31</v>
      </c>
      <c r="L114" s="21" t="s">
        <v>31</v>
      </c>
      <c r="M114" s="21" t="s">
        <v>31</v>
      </c>
      <c r="N114" s="21" t="s">
        <v>31</v>
      </c>
      <c r="U114" s="37">
        <f t="shared" si="76"/>
        <v>0</v>
      </c>
      <c r="V114">
        <f t="shared" ref="V114:V120" si="80">C114*D114*E114*U114</f>
        <v>0</v>
      </c>
      <c r="W114">
        <f t="shared" ref="W114:Y114" si="81">V114/1000</f>
        <v>0</v>
      </c>
      <c r="X114">
        <f t="shared" si="81"/>
        <v>0</v>
      </c>
      <c r="Y114">
        <f t="shared" si="81"/>
        <v>0</v>
      </c>
    </row>
    <row r="115" spans="1:25" x14ac:dyDescent="0.25">
      <c r="A115" s="21" t="s">
        <v>116</v>
      </c>
      <c r="B115" s="21">
        <v>2.5</v>
      </c>
      <c r="C115" s="21">
        <f t="shared" si="36"/>
        <v>0.5</v>
      </c>
      <c r="D115" s="21">
        <f t="shared" si="75"/>
        <v>256.5</v>
      </c>
      <c r="E115" s="21">
        <v>1700</v>
      </c>
      <c r="F115" s="21" t="s">
        <v>31</v>
      </c>
      <c r="G115" s="21" t="s">
        <v>31</v>
      </c>
      <c r="H115" s="21" t="s">
        <v>31</v>
      </c>
      <c r="I115" s="21" t="s">
        <v>31</v>
      </c>
      <c r="J115" s="21" t="s">
        <v>31</v>
      </c>
      <c r="K115" s="21" t="s">
        <v>31</v>
      </c>
      <c r="L115" s="21" t="s">
        <v>31</v>
      </c>
      <c r="M115" s="21" t="s">
        <v>31</v>
      </c>
      <c r="N115" s="21" t="s">
        <v>31</v>
      </c>
      <c r="U115" s="37">
        <f t="shared" si="76"/>
        <v>0</v>
      </c>
      <c r="V115">
        <f t="shared" si="80"/>
        <v>0</v>
      </c>
      <c r="W115">
        <f t="shared" ref="W115:Y115" si="82">V115/1000</f>
        <v>0</v>
      </c>
      <c r="X115">
        <f t="shared" si="82"/>
        <v>0</v>
      </c>
      <c r="Y115">
        <f t="shared" si="82"/>
        <v>0</v>
      </c>
    </row>
    <row r="116" spans="1:25" x14ac:dyDescent="0.25">
      <c r="A116" s="21" t="s">
        <v>116</v>
      </c>
      <c r="B116" s="21">
        <v>3</v>
      </c>
      <c r="C116" s="21">
        <f t="shared" si="36"/>
        <v>0.75</v>
      </c>
      <c r="D116" s="21">
        <f t="shared" si="75"/>
        <v>256.5</v>
      </c>
      <c r="E116" s="21">
        <v>1700</v>
      </c>
      <c r="F116" s="21" t="s">
        <v>31</v>
      </c>
      <c r="G116" s="21" t="s">
        <v>31</v>
      </c>
      <c r="H116" s="21" t="s">
        <v>31</v>
      </c>
      <c r="I116" s="21" t="s">
        <v>31</v>
      </c>
      <c r="J116" s="21" t="s">
        <v>31</v>
      </c>
      <c r="K116" s="21" t="s">
        <v>31</v>
      </c>
      <c r="L116" s="21" t="s">
        <v>31</v>
      </c>
      <c r="M116" s="21" t="s">
        <v>31</v>
      </c>
      <c r="N116" s="21" t="s">
        <v>31</v>
      </c>
      <c r="U116" s="37">
        <f t="shared" si="76"/>
        <v>0</v>
      </c>
      <c r="V116">
        <f t="shared" si="80"/>
        <v>0</v>
      </c>
      <c r="W116">
        <f t="shared" ref="W116:Y116" si="83">V116/1000</f>
        <v>0</v>
      </c>
      <c r="X116">
        <f t="shared" si="83"/>
        <v>0</v>
      </c>
      <c r="Y116">
        <f t="shared" si="83"/>
        <v>0</v>
      </c>
    </row>
    <row r="117" spans="1:25" x14ac:dyDescent="0.25">
      <c r="A117" s="21" t="s">
        <v>116</v>
      </c>
      <c r="B117" s="21">
        <v>4</v>
      </c>
      <c r="C117" s="21">
        <f t="shared" si="36"/>
        <v>1.25</v>
      </c>
      <c r="D117" s="21">
        <f t="shared" si="75"/>
        <v>256.5</v>
      </c>
      <c r="E117" s="21">
        <v>1700</v>
      </c>
      <c r="F117" s="21" t="s">
        <v>31</v>
      </c>
      <c r="G117" s="21" t="s">
        <v>31</v>
      </c>
      <c r="H117" s="21" t="s">
        <v>31</v>
      </c>
      <c r="I117" s="21" t="s">
        <v>31</v>
      </c>
      <c r="J117" s="21" t="s">
        <v>31</v>
      </c>
      <c r="K117" s="21" t="s">
        <v>31</v>
      </c>
      <c r="L117" s="14">
        <v>25</v>
      </c>
      <c r="M117" s="21" t="s">
        <v>31</v>
      </c>
      <c r="N117" s="21" t="s">
        <v>31</v>
      </c>
      <c r="U117" s="33">
        <f t="shared" si="76"/>
        <v>25</v>
      </c>
      <c r="V117">
        <f>C117*D117*E117*U117*(1-0.25)</f>
        <v>10219921.875</v>
      </c>
      <c r="W117">
        <f t="shared" ref="W117:Y117" si="84">V117/1000</f>
        <v>10219.921875</v>
      </c>
      <c r="X117">
        <f t="shared" si="84"/>
        <v>10.219921875000001</v>
      </c>
      <c r="Y117">
        <f t="shared" si="84"/>
        <v>1.0219921875000001E-2</v>
      </c>
    </row>
    <row r="118" spans="1:25" x14ac:dyDescent="0.25">
      <c r="A118" s="21" t="s">
        <v>116</v>
      </c>
      <c r="B118" s="21">
        <v>5.5</v>
      </c>
      <c r="C118" s="21">
        <f t="shared" si="36"/>
        <v>1</v>
      </c>
      <c r="D118" s="21">
        <f t="shared" si="75"/>
        <v>256.5</v>
      </c>
      <c r="E118" s="21">
        <v>1700</v>
      </c>
      <c r="F118" s="21" t="s">
        <v>31</v>
      </c>
      <c r="G118" s="21" t="s">
        <v>31</v>
      </c>
      <c r="H118" s="21" t="s">
        <v>31</v>
      </c>
      <c r="I118" s="21" t="s">
        <v>31</v>
      </c>
      <c r="J118" s="21" t="s">
        <v>31</v>
      </c>
      <c r="K118" s="21" t="s">
        <v>31</v>
      </c>
      <c r="L118" s="14">
        <v>16</v>
      </c>
      <c r="M118" s="21" t="s">
        <v>31</v>
      </c>
      <c r="N118" s="21" t="s">
        <v>31</v>
      </c>
      <c r="U118" s="33">
        <f t="shared" si="76"/>
        <v>16</v>
      </c>
      <c r="V118">
        <f>C118*D118*E118*U118*(1-0.25)</f>
        <v>5232600</v>
      </c>
      <c r="W118">
        <f t="shared" ref="W118:Y118" si="85">V118/1000</f>
        <v>5232.6000000000004</v>
      </c>
      <c r="X118">
        <f t="shared" si="85"/>
        <v>5.2326000000000006</v>
      </c>
      <c r="Y118">
        <f t="shared" si="85"/>
        <v>5.2326000000000004E-3</v>
      </c>
    </row>
    <row r="119" spans="1:25" x14ac:dyDescent="0.25">
      <c r="A119" s="21" t="s">
        <v>116</v>
      </c>
      <c r="B119" s="21">
        <v>6</v>
      </c>
      <c r="C119" s="21">
        <f t="shared" si="36"/>
        <v>0.60000000000000009</v>
      </c>
      <c r="D119" s="21">
        <f t="shared" si="75"/>
        <v>256.5</v>
      </c>
      <c r="E119" s="21">
        <v>1700</v>
      </c>
      <c r="F119" s="21" t="s">
        <v>31</v>
      </c>
      <c r="G119" s="21" t="s">
        <v>31</v>
      </c>
      <c r="H119" s="21" t="s">
        <v>31</v>
      </c>
      <c r="I119" s="21" t="s">
        <v>31</v>
      </c>
      <c r="J119" s="21" t="s">
        <v>31</v>
      </c>
      <c r="K119" s="21" t="s">
        <v>31</v>
      </c>
      <c r="L119" s="14">
        <v>76</v>
      </c>
      <c r="M119" s="21" t="s">
        <v>31</v>
      </c>
      <c r="N119" s="21" t="s">
        <v>31</v>
      </c>
      <c r="U119" s="33">
        <f t="shared" si="76"/>
        <v>76</v>
      </c>
      <c r="V119">
        <f>C119*D119*E119*U119*(1-0.25)</f>
        <v>14912910.000000004</v>
      </c>
      <c r="W119">
        <f t="shared" ref="W119:Y119" si="86">V119/1000</f>
        <v>14912.910000000003</v>
      </c>
      <c r="X119">
        <f t="shared" si="86"/>
        <v>14.912910000000004</v>
      </c>
      <c r="Y119">
        <f t="shared" si="86"/>
        <v>1.4912910000000003E-2</v>
      </c>
    </row>
    <row r="120" spans="1:25" x14ac:dyDescent="0.25">
      <c r="A120" s="21" t="s">
        <v>116</v>
      </c>
      <c r="B120" s="21">
        <v>6.7</v>
      </c>
      <c r="C120" s="21">
        <f t="shared" si="36"/>
        <v>0.5</v>
      </c>
      <c r="D120" s="21">
        <f t="shared" si="75"/>
        <v>256.5</v>
      </c>
      <c r="E120" s="21">
        <v>1700</v>
      </c>
      <c r="F120" s="21" t="s">
        <v>31</v>
      </c>
      <c r="G120" s="21" t="s">
        <v>31</v>
      </c>
      <c r="H120" s="21" t="s">
        <v>31</v>
      </c>
      <c r="I120" s="21" t="s">
        <v>31</v>
      </c>
      <c r="J120" s="21" t="s">
        <v>31</v>
      </c>
      <c r="K120" s="21" t="s">
        <v>31</v>
      </c>
      <c r="L120" s="21" t="s">
        <v>31</v>
      </c>
      <c r="M120" s="21" t="s">
        <v>31</v>
      </c>
      <c r="N120" s="21" t="s">
        <v>31</v>
      </c>
      <c r="U120" s="37">
        <f t="shared" si="76"/>
        <v>0</v>
      </c>
      <c r="V120">
        <f t="shared" si="80"/>
        <v>0</v>
      </c>
      <c r="W120">
        <f t="shared" ref="W120:Y120" si="87">V120/1000</f>
        <v>0</v>
      </c>
      <c r="X120">
        <f t="shared" si="87"/>
        <v>0</v>
      </c>
      <c r="Y120">
        <f t="shared" si="87"/>
        <v>0</v>
      </c>
    </row>
    <row r="121" spans="1:25" x14ac:dyDescent="0.25">
      <c r="A121" s="21"/>
      <c r="B121" s="21">
        <v>7</v>
      </c>
      <c r="C121" s="21"/>
      <c r="D121" s="21"/>
      <c r="E121" s="21"/>
      <c r="F121" s="21" t="s">
        <v>1</v>
      </c>
      <c r="G121" s="21" t="s">
        <v>2</v>
      </c>
      <c r="H121" s="21" t="s">
        <v>3</v>
      </c>
      <c r="I121" s="21" t="s">
        <v>4</v>
      </c>
      <c r="J121" s="21" t="s">
        <v>5</v>
      </c>
      <c r="K121" s="21" t="s">
        <v>6</v>
      </c>
      <c r="L121" s="21" t="s">
        <v>7</v>
      </c>
      <c r="M121" s="21" t="s">
        <v>8</v>
      </c>
      <c r="N121" s="21" t="s">
        <v>9</v>
      </c>
      <c r="U121" s="37"/>
    </row>
    <row r="122" spans="1:25" x14ac:dyDescent="0.25">
      <c r="A122" s="21"/>
      <c r="B122" s="21"/>
      <c r="C122" s="21"/>
      <c r="D122" s="21"/>
      <c r="E122" s="21"/>
      <c r="F122" s="21" t="s">
        <v>18</v>
      </c>
      <c r="G122" s="21" t="s">
        <v>18</v>
      </c>
      <c r="H122" s="21" t="s">
        <v>18</v>
      </c>
      <c r="I122" s="21" t="s">
        <v>18</v>
      </c>
      <c r="J122" s="21" t="s">
        <v>18</v>
      </c>
      <c r="K122" s="21" t="s">
        <v>18</v>
      </c>
      <c r="L122" s="21" t="s">
        <v>18</v>
      </c>
      <c r="M122" s="21" t="s">
        <v>18</v>
      </c>
      <c r="N122" s="21" t="s">
        <v>18</v>
      </c>
      <c r="U122" s="37"/>
    </row>
    <row r="123" spans="1:25" x14ac:dyDescent="0.25">
      <c r="A123" s="21" t="s">
        <v>125</v>
      </c>
      <c r="B123" s="21">
        <v>0.5</v>
      </c>
      <c r="C123" s="21">
        <f>(B123-B122)+(B124-B123)/2</f>
        <v>0.75</v>
      </c>
      <c r="D123" s="21">
        <f t="shared" ref="D123:D132" si="88">19*(9.5+4)</f>
        <v>256.5</v>
      </c>
      <c r="E123" s="21">
        <v>1500</v>
      </c>
      <c r="F123" s="21" t="s">
        <v>31</v>
      </c>
      <c r="G123" s="21" t="s">
        <v>31</v>
      </c>
      <c r="H123" s="14">
        <v>12</v>
      </c>
      <c r="I123" s="21" t="s">
        <v>31</v>
      </c>
      <c r="J123" s="21" t="s">
        <v>31</v>
      </c>
      <c r="K123" s="14">
        <v>44</v>
      </c>
      <c r="L123" s="14">
        <v>5800</v>
      </c>
      <c r="M123" s="21" t="s">
        <v>31</v>
      </c>
      <c r="N123" s="21" t="s">
        <v>31</v>
      </c>
      <c r="U123" s="33">
        <f t="shared" ref="U123:U132" si="89">SUM(F123:N123)</f>
        <v>5856</v>
      </c>
      <c r="V123">
        <f>C123*D123*E123*U123*(1-0.25)</f>
        <v>1267366500</v>
      </c>
      <c r="W123">
        <f t="shared" ref="W123:Y123" si="90">V123/1000</f>
        <v>1267366.5</v>
      </c>
      <c r="X123">
        <f t="shared" si="90"/>
        <v>1267.3665000000001</v>
      </c>
      <c r="Y123">
        <f t="shared" si="90"/>
        <v>1.2673665000000001</v>
      </c>
    </row>
    <row r="124" spans="1:25" x14ac:dyDescent="0.25">
      <c r="A124" s="21" t="s">
        <v>125</v>
      </c>
      <c r="B124" s="21">
        <v>1</v>
      </c>
      <c r="C124" s="21">
        <f t="shared" si="36"/>
        <v>0.5</v>
      </c>
      <c r="D124" s="21">
        <f t="shared" si="88"/>
        <v>256.5</v>
      </c>
      <c r="E124" s="21">
        <v>1700</v>
      </c>
      <c r="F124" s="21" t="s">
        <v>31</v>
      </c>
      <c r="G124" s="21" t="s">
        <v>31</v>
      </c>
      <c r="H124" s="21" t="s">
        <v>31</v>
      </c>
      <c r="I124" s="21" t="s">
        <v>31</v>
      </c>
      <c r="J124" s="21" t="s">
        <v>31</v>
      </c>
      <c r="K124" s="14">
        <v>12</v>
      </c>
      <c r="L124" s="14">
        <v>260</v>
      </c>
      <c r="M124" s="21" t="s">
        <v>31</v>
      </c>
      <c r="N124" s="21" t="s">
        <v>31</v>
      </c>
      <c r="U124" s="33">
        <f t="shared" si="89"/>
        <v>272</v>
      </c>
      <c r="V124">
        <f>C124*D124*E124*U124*(1-0.25)</f>
        <v>44477100</v>
      </c>
      <c r="W124">
        <f t="shared" ref="W124:Y124" si="91">V124/1000</f>
        <v>44477.1</v>
      </c>
      <c r="X124">
        <f t="shared" si="91"/>
        <v>44.4771</v>
      </c>
      <c r="Y124">
        <f t="shared" si="91"/>
        <v>4.4477099999999999E-2</v>
      </c>
    </row>
    <row r="125" spans="1:25" x14ac:dyDescent="0.25">
      <c r="A125" s="21" t="s">
        <v>125</v>
      </c>
      <c r="B125" s="21">
        <v>1.5</v>
      </c>
      <c r="C125" s="21">
        <f t="shared" si="36"/>
        <v>0.5</v>
      </c>
      <c r="D125" s="21">
        <f t="shared" si="88"/>
        <v>256.5</v>
      </c>
      <c r="E125" s="21">
        <v>1700</v>
      </c>
      <c r="F125" s="21" t="s">
        <v>31</v>
      </c>
      <c r="G125" s="21" t="s">
        <v>31</v>
      </c>
      <c r="H125" s="21" t="s">
        <v>31</v>
      </c>
      <c r="I125" s="21" t="s">
        <v>31</v>
      </c>
      <c r="J125" s="21" t="s">
        <v>31</v>
      </c>
      <c r="K125" s="21" t="s">
        <v>31</v>
      </c>
      <c r="L125" s="14">
        <v>170</v>
      </c>
      <c r="M125" s="21" t="s">
        <v>31</v>
      </c>
      <c r="N125" s="21" t="s">
        <v>31</v>
      </c>
      <c r="U125" s="33">
        <f t="shared" si="89"/>
        <v>170</v>
      </c>
      <c r="V125">
        <f>C125*D125*E125*U125*(1-0.25)</f>
        <v>27798187.5</v>
      </c>
      <c r="W125">
        <f t="shared" ref="W125:Y125" si="92">V125/1000</f>
        <v>27798.1875</v>
      </c>
      <c r="X125">
        <f t="shared" si="92"/>
        <v>27.798187500000001</v>
      </c>
      <c r="Y125">
        <f t="shared" si="92"/>
        <v>2.7798187500000002E-2</v>
      </c>
    </row>
    <row r="126" spans="1:25" x14ac:dyDescent="0.25">
      <c r="A126" s="21" t="s">
        <v>125</v>
      </c>
      <c r="B126" s="21">
        <v>2</v>
      </c>
      <c r="C126" s="21">
        <f t="shared" si="36"/>
        <v>0.5</v>
      </c>
      <c r="D126" s="21">
        <f t="shared" si="88"/>
        <v>256.5</v>
      </c>
      <c r="E126" s="21">
        <v>1700</v>
      </c>
      <c r="F126" s="21" t="s">
        <v>31</v>
      </c>
      <c r="G126" s="21" t="s">
        <v>31</v>
      </c>
      <c r="H126" s="21" t="s">
        <v>31</v>
      </c>
      <c r="I126" s="21" t="s">
        <v>31</v>
      </c>
      <c r="J126" s="21" t="s">
        <v>31</v>
      </c>
      <c r="K126" s="21" t="s">
        <v>31</v>
      </c>
      <c r="L126" s="14">
        <v>18</v>
      </c>
      <c r="M126" s="21" t="s">
        <v>31</v>
      </c>
      <c r="N126" s="21" t="s">
        <v>31</v>
      </c>
      <c r="U126" s="33">
        <f t="shared" si="89"/>
        <v>18</v>
      </c>
      <c r="V126">
        <f>C126*D126*E126*U126*(1-0.25)</f>
        <v>2943337.5</v>
      </c>
      <c r="W126">
        <f t="shared" ref="W126:Y126" si="93">V126/1000</f>
        <v>2943.3375000000001</v>
      </c>
      <c r="X126">
        <f t="shared" si="93"/>
        <v>2.9433375000000002</v>
      </c>
      <c r="Y126">
        <f t="shared" si="93"/>
        <v>2.9433375E-3</v>
      </c>
    </row>
    <row r="127" spans="1:25" x14ac:dyDescent="0.25">
      <c r="A127" s="21" t="s">
        <v>125</v>
      </c>
      <c r="B127" s="21">
        <v>2.5</v>
      </c>
      <c r="C127" s="21">
        <f t="shared" si="36"/>
        <v>0.75</v>
      </c>
      <c r="D127" s="21">
        <f t="shared" si="88"/>
        <v>256.5</v>
      </c>
      <c r="E127" s="21">
        <v>1700</v>
      </c>
      <c r="F127" s="21" t="s">
        <v>31</v>
      </c>
      <c r="G127" s="21" t="s">
        <v>31</v>
      </c>
      <c r="H127" s="21" t="s">
        <v>31</v>
      </c>
      <c r="I127" s="21" t="s">
        <v>31</v>
      </c>
      <c r="J127" s="21" t="s">
        <v>31</v>
      </c>
      <c r="K127" s="21" t="s">
        <v>31</v>
      </c>
      <c r="L127" s="22" t="s">
        <v>31</v>
      </c>
      <c r="M127" s="21" t="s">
        <v>31</v>
      </c>
      <c r="N127" s="21" t="s">
        <v>31</v>
      </c>
      <c r="U127" s="37">
        <f t="shared" si="89"/>
        <v>0</v>
      </c>
      <c r="V127">
        <f t="shared" ref="V127:V132" si="94">C127*D127*E127*U127</f>
        <v>0</v>
      </c>
      <c r="W127">
        <f t="shared" ref="W127:Y127" si="95">V127/1000</f>
        <v>0</v>
      </c>
      <c r="X127">
        <f t="shared" si="95"/>
        <v>0</v>
      </c>
      <c r="Y127">
        <f t="shared" si="95"/>
        <v>0</v>
      </c>
    </row>
    <row r="128" spans="1:25" x14ac:dyDescent="0.25">
      <c r="A128" s="21" t="s">
        <v>125</v>
      </c>
      <c r="B128" s="21">
        <v>3.5</v>
      </c>
      <c r="C128" s="21">
        <f t="shared" si="36"/>
        <v>1</v>
      </c>
      <c r="D128" s="21">
        <f t="shared" si="88"/>
        <v>256.5</v>
      </c>
      <c r="E128" s="21">
        <v>1700</v>
      </c>
      <c r="F128" s="21" t="s">
        <v>31</v>
      </c>
      <c r="G128" s="21" t="s">
        <v>31</v>
      </c>
      <c r="H128" s="21" t="s">
        <v>31</v>
      </c>
      <c r="I128" s="21" t="s">
        <v>31</v>
      </c>
      <c r="J128" s="21" t="s">
        <v>31</v>
      </c>
      <c r="K128" s="21" t="s">
        <v>31</v>
      </c>
      <c r="L128" s="14">
        <v>12</v>
      </c>
      <c r="M128" s="21" t="s">
        <v>31</v>
      </c>
      <c r="N128" s="21" t="s">
        <v>31</v>
      </c>
      <c r="U128" s="33">
        <f t="shared" si="89"/>
        <v>12</v>
      </c>
      <c r="V128">
        <f>C128*D128*E128*U128*(1-0.25)</f>
        <v>3924450</v>
      </c>
      <c r="W128">
        <f t="shared" ref="W128:Y128" si="96">V128/1000</f>
        <v>3924.45</v>
      </c>
      <c r="X128">
        <f t="shared" si="96"/>
        <v>3.9244499999999998</v>
      </c>
      <c r="Y128">
        <f t="shared" si="96"/>
        <v>3.9244499999999995E-3</v>
      </c>
    </row>
    <row r="129" spans="1:25" x14ac:dyDescent="0.25">
      <c r="A129" s="21" t="s">
        <v>125</v>
      </c>
      <c r="B129" s="21">
        <v>4.5</v>
      </c>
      <c r="C129" s="21">
        <f t="shared" si="36"/>
        <v>1</v>
      </c>
      <c r="D129" s="21">
        <f t="shared" si="88"/>
        <v>256.5</v>
      </c>
      <c r="E129" s="21">
        <v>1700</v>
      </c>
      <c r="F129" s="21" t="s">
        <v>31</v>
      </c>
      <c r="G129" s="21" t="s">
        <v>31</v>
      </c>
      <c r="H129" s="21" t="s">
        <v>31</v>
      </c>
      <c r="I129" s="21" t="s">
        <v>31</v>
      </c>
      <c r="J129" s="21" t="s">
        <v>31</v>
      </c>
      <c r="K129" s="21" t="s">
        <v>31</v>
      </c>
      <c r="L129" s="21" t="s">
        <v>31</v>
      </c>
      <c r="M129" s="21" t="s">
        <v>31</v>
      </c>
      <c r="N129" s="21" t="s">
        <v>31</v>
      </c>
      <c r="U129" s="37">
        <f t="shared" si="89"/>
        <v>0</v>
      </c>
      <c r="V129">
        <f t="shared" si="94"/>
        <v>0</v>
      </c>
      <c r="W129">
        <f t="shared" ref="W129:Y129" si="97">V129/1000</f>
        <v>0</v>
      </c>
      <c r="X129">
        <f t="shared" si="97"/>
        <v>0</v>
      </c>
      <c r="Y129">
        <f t="shared" si="97"/>
        <v>0</v>
      </c>
    </row>
    <row r="130" spans="1:25" x14ac:dyDescent="0.25">
      <c r="A130" s="21" t="s">
        <v>125</v>
      </c>
      <c r="B130" s="21">
        <v>5.5</v>
      </c>
      <c r="C130" s="21">
        <f t="shared" si="36"/>
        <v>1</v>
      </c>
      <c r="D130" s="21">
        <f t="shared" si="88"/>
        <v>256.5</v>
      </c>
      <c r="E130" s="21">
        <v>1700</v>
      </c>
      <c r="F130" s="21" t="s">
        <v>31</v>
      </c>
      <c r="G130" s="21" t="s">
        <v>31</v>
      </c>
      <c r="H130" s="21" t="s">
        <v>31</v>
      </c>
      <c r="I130" s="21" t="s">
        <v>31</v>
      </c>
      <c r="J130" s="21" t="s">
        <v>31</v>
      </c>
      <c r="K130" s="21" t="s">
        <v>31</v>
      </c>
      <c r="L130" s="21" t="s">
        <v>31</v>
      </c>
      <c r="M130" s="21" t="s">
        <v>31</v>
      </c>
      <c r="N130" s="21" t="s">
        <v>31</v>
      </c>
      <c r="U130" s="37">
        <f t="shared" si="89"/>
        <v>0</v>
      </c>
      <c r="V130">
        <f t="shared" si="94"/>
        <v>0</v>
      </c>
      <c r="W130">
        <f t="shared" ref="W130:Y130" si="98">V130/1000</f>
        <v>0</v>
      </c>
      <c r="X130">
        <f t="shared" si="98"/>
        <v>0</v>
      </c>
      <c r="Y130">
        <f t="shared" si="98"/>
        <v>0</v>
      </c>
    </row>
    <row r="131" spans="1:25" x14ac:dyDescent="0.25">
      <c r="A131" s="21" t="s">
        <v>125</v>
      </c>
      <c r="B131" s="21">
        <v>6.5</v>
      </c>
      <c r="C131" s="21">
        <f t="shared" si="36"/>
        <v>0.64999999999999991</v>
      </c>
      <c r="D131" s="21">
        <f t="shared" si="88"/>
        <v>256.5</v>
      </c>
      <c r="E131" s="21">
        <v>1700</v>
      </c>
      <c r="F131" s="21" t="s">
        <v>31</v>
      </c>
      <c r="G131" s="21" t="s">
        <v>31</v>
      </c>
      <c r="H131" s="21" t="s">
        <v>31</v>
      </c>
      <c r="I131" s="21" t="s">
        <v>31</v>
      </c>
      <c r="J131" s="21" t="s">
        <v>31</v>
      </c>
      <c r="K131" s="21" t="s">
        <v>31</v>
      </c>
      <c r="L131" s="21" t="s">
        <v>31</v>
      </c>
      <c r="M131" s="21" t="s">
        <v>31</v>
      </c>
      <c r="N131" s="21" t="s">
        <v>31</v>
      </c>
      <c r="U131" s="37">
        <f t="shared" si="89"/>
        <v>0</v>
      </c>
      <c r="V131">
        <f t="shared" si="94"/>
        <v>0</v>
      </c>
      <c r="W131">
        <f t="shared" ref="W131:Y131" si="99">V131/1000</f>
        <v>0</v>
      </c>
      <c r="X131">
        <f t="shared" si="99"/>
        <v>0</v>
      </c>
      <c r="Y131">
        <f t="shared" si="99"/>
        <v>0</v>
      </c>
    </row>
    <row r="132" spans="1:25" x14ac:dyDescent="0.25">
      <c r="A132" s="21" t="s">
        <v>125</v>
      </c>
      <c r="B132" s="21">
        <v>6.8</v>
      </c>
      <c r="C132" s="21">
        <f>(B132-B131)/2+(B133-B132)/2</f>
        <v>0.25</v>
      </c>
      <c r="D132" s="21">
        <f t="shared" si="88"/>
        <v>256.5</v>
      </c>
      <c r="E132" s="21">
        <v>1700</v>
      </c>
      <c r="F132" s="21" t="s">
        <v>31</v>
      </c>
      <c r="G132" s="21" t="s">
        <v>31</v>
      </c>
      <c r="H132" s="21" t="s">
        <v>31</v>
      </c>
      <c r="I132" s="21" t="s">
        <v>31</v>
      </c>
      <c r="J132" s="21" t="s">
        <v>31</v>
      </c>
      <c r="K132" s="21" t="s">
        <v>31</v>
      </c>
      <c r="L132" s="21" t="s">
        <v>31</v>
      </c>
      <c r="M132" s="21" t="s">
        <v>31</v>
      </c>
      <c r="N132" s="21" t="s">
        <v>31</v>
      </c>
      <c r="U132" s="37">
        <f t="shared" si="89"/>
        <v>0</v>
      </c>
      <c r="V132">
        <f t="shared" si="94"/>
        <v>0</v>
      </c>
      <c r="W132">
        <f t="shared" ref="W132:Y132" si="100">V132/1000</f>
        <v>0</v>
      </c>
      <c r="X132">
        <f t="shared" si="100"/>
        <v>0</v>
      </c>
      <c r="Y132">
        <f t="shared" si="100"/>
        <v>0</v>
      </c>
    </row>
    <row r="133" spans="1:25" x14ac:dyDescent="0.25">
      <c r="B133">
        <v>7</v>
      </c>
    </row>
    <row r="135" spans="1:25" x14ac:dyDescent="0.25">
      <c r="A135" s="21"/>
      <c r="B135" s="21"/>
      <c r="C135" s="21"/>
      <c r="D135" s="21"/>
      <c r="E135" s="21"/>
      <c r="F135" s="21" t="s">
        <v>1</v>
      </c>
      <c r="G135" s="21" t="s">
        <v>2</v>
      </c>
      <c r="H135" s="21" t="s">
        <v>3</v>
      </c>
      <c r="I135" s="21" t="s">
        <v>4</v>
      </c>
      <c r="J135" s="21" t="s">
        <v>5</v>
      </c>
      <c r="K135" s="21" t="s">
        <v>6</v>
      </c>
      <c r="L135" s="21" t="s">
        <v>7</v>
      </c>
      <c r="M135" s="21" t="s">
        <v>8</v>
      </c>
      <c r="N135" s="21" t="s">
        <v>9</v>
      </c>
      <c r="U135" s="37"/>
    </row>
    <row r="136" spans="1:25" x14ac:dyDescent="0.25">
      <c r="A136" s="21"/>
      <c r="B136" s="21"/>
      <c r="C136" s="21"/>
      <c r="D136" s="21"/>
      <c r="E136" s="21"/>
      <c r="F136" s="21" t="s">
        <v>18</v>
      </c>
      <c r="G136" s="21" t="s">
        <v>18</v>
      </c>
      <c r="H136" s="21" t="s">
        <v>18</v>
      </c>
      <c r="I136" s="21" t="s">
        <v>18</v>
      </c>
      <c r="J136" s="21" t="s">
        <v>18</v>
      </c>
      <c r="K136" s="21" t="s">
        <v>18</v>
      </c>
      <c r="L136" s="21" t="s">
        <v>18</v>
      </c>
      <c r="M136" s="21" t="s">
        <v>18</v>
      </c>
      <c r="N136" s="21" t="s">
        <v>18</v>
      </c>
      <c r="U136" s="37"/>
    </row>
    <row r="137" spans="1:25" x14ac:dyDescent="0.25">
      <c r="A137" s="21" t="s">
        <v>168</v>
      </c>
      <c r="B137" s="21">
        <v>0.5</v>
      </c>
      <c r="C137" s="21">
        <f>(B137-B136)+(B138-B137)/2</f>
        <v>0.75</v>
      </c>
      <c r="D137" s="21">
        <v>361</v>
      </c>
      <c r="E137" s="21">
        <v>1500</v>
      </c>
      <c r="F137" s="21" t="s">
        <v>31</v>
      </c>
      <c r="G137" s="21" t="s">
        <v>31</v>
      </c>
      <c r="H137" s="21" t="s">
        <v>31</v>
      </c>
      <c r="I137" s="21" t="s">
        <v>31</v>
      </c>
      <c r="J137" s="21" t="s">
        <v>31</v>
      </c>
      <c r="K137" s="21" t="s">
        <v>31</v>
      </c>
      <c r="L137" s="14">
        <v>37</v>
      </c>
      <c r="M137" s="21" t="s">
        <v>31</v>
      </c>
      <c r="N137" s="21" t="s">
        <v>31</v>
      </c>
      <c r="U137" s="33">
        <f t="shared" ref="U137:U145" si="101">SUM(F137:N137)</f>
        <v>37</v>
      </c>
      <c r="V137">
        <f>C137*D137*E137*U137*(1-0.25)</f>
        <v>11269968.75</v>
      </c>
      <c r="W137">
        <f t="shared" ref="W137:Y137" si="102">V137/1000</f>
        <v>11269.96875</v>
      </c>
      <c r="X137">
        <f t="shared" si="102"/>
        <v>11.26996875</v>
      </c>
      <c r="Y137">
        <f t="shared" si="102"/>
        <v>1.126996875E-2</v>
      </c>
    </row>
    <row r="138" spans="1:25" x14ac:dyDescent="0.25">
      <c r="A138" s="21" t="s">
        <v>168</v>
      </c>
      <c r="B138" s="21">
        <v>1</v>
      </c>
      <c r="C138" s="21">
        <f t="shared" ref="C138:C197" si="103">(B138-B137)/2+(B139-B138)/2</f>
        <v>0.5</v>
      </c>
      <c r="D138" s="21">
        <v>361</v>
      </c>
      <c r="E138" s="21">
        <v>1700</v>
      </c>
      <c r="F138" s="21" t="s">
        <v>31</v>
      </c>
      <c r="G138" s="21" t="s">
        <v>31</v>
      </c>
      <c r="H138" s="21" t="s">
        <v>31</v>
      </c>
      <c r="I138" s="21" t="s">
        <v>31</v>
      </c>
      <c r="J138" s="21" t="s">
        <v>31</v>
      </c>
      <c r="K138" s="21" t="s">
        <v>31</v>
      </c>
      <c r="L138" s="21" t="s">
        <v>31</v>
      </c>
      <c r="M138" s="21" t="s">
        <v>31</v>
      </c>
      <c r="N138" s="21" t="s">
        <v>31</v>
      </c>
      <c r="U138" s="37">
        <f t="shared" si="101"/>
        <v>0</v>
      </c>
      <c r="V138">
        <f t="shared" ref="V138:V140" si="104">C138*D138*E138*U138</f>
        <v>0</v>
      </c>
      <c r="W138">
        <f t="shared" ref="W138:Y138" si="105">V138/1000</f>
        <v>0</v>
      </c>
      <c r="X138">
        <f t="shared" si="105"/>
        <v>0</v>
      </c>
      <c r="Y138">
        <f t="shared" si="105"/>
        <v>0</v>
      </c>
    </row>
    <row r="139" spans="1:25" x14ac:dyDescent="0.25">
      <c r="A139" s="21" t="s">
        <v>168</v>
      </c>
      <c r="B139" s="21">
        <v>1.5</v>
      </c>
      <c r="C139" s="21">
        <f t="shared" si="103"/>
        <v>0.5</v>
      </c>
      <c r="D139" s="21">
        <v>361</v>
      </c>
      <c r="E139" s="21">
        <v>1700</v>
      </c>
      <c r="F139" s="21" t="s">
        <v>31</v>
      </c>
      <c r="G139" s="21" t="s">
        <v>31</v>
      </c>
      <c r="H139" s="21" t="s">
        <v>31</v>
      </c>
      <c r="I139" s="21" t="s">
        <v>31</v>
      </c>
      <c r="J139" s="21" t="s">
        <v>31</v>
      </c>
      <c r="K139" s="21" t="s">
        <v>31</v>
      </c>
      <c r="L139" s="21" t="s">
        <v>31</v>
      </c>
      <c r="M139" s="21" t="s">
        <v>31</v>
      </c>
      <c r="N139" s="21" t="s">
        <v>31</v>
      </c>
      <c r="U139" s="37">
        <f t="shared" si="101"/>
        <v>0</v>
      </c>
      <c r="V139">
        <f t="shared" si="104"/>
        <v>0</v>
      </c>
      <c r="W139">
        <f t="shared" ref="W139:Y139" si="106">V139/1000</f>
        <v>0</v>
      </c>
      <c r="X139">
        <f t="shared" si="106"/>
        <v>0</v>
      </c>
      <c r="Y139">
        <f t="shared" si="106"/>
        <v>0</v>
      </c>
    </row>
    <row r="140" spans="1:25" x14ac:dyDescent="0.25">
      <c r="A140" s="21" t="s">
        <v>168</v>
      </c>
      <c r="B140" s="21">
        <v>2</v>
      </c>
      <c r="C140" s="21">
        <f t="shared" si="103"/>
        <v>0.5</v>
      </c>
      <c r="D140" s="21">
        <v>361</v>
      </c>
      <c r="E140" s="21">
        <v>1700</v>
      </c>
      <c r="F140" s="21" t="s">
        <v>31</v>
      </c>
      <c r="G140" s="21" t="s">
        <v>31</v>
      </c>
      <c r="H140" s="21" t="s">
        <v>31</v>
      </c>
      <c r="I140" s="21" t="s">
        <v>31</v>
      </c>
      <c r="J140" s="21" t="s">
        <v>31</v>
      </c>
      <c r="K140" s="21" t="s">
        <v>31</v>
      </c>
      <c r="L140" s="21" t="s">
        <v>31</v>
      </c>
      <c r="M140" s="21" t="s">
        <v>31</v>
      </c>
      <c r="N140" s="21" t="s">
        <v>31</v>
      </c>
      <c r="U140" s="37">
        <f t="shared" si="101"/>
        <v>0</v>
      </c>
      <c r="V140">
        <f t="shared" si="104"/>
        <v>0</v>
      </c>
      <c r="W140">
        <f t="shared" ref="W140:Y140" si="107">V140/1000</f>
        <v>0</v>
      </c>
      <c r="X140">
        <f t="shared" si="107"/>
        <v>0</v>
      </c>
      <c r="Y140">
        <f t="shared" si="107"/>
        <v>0</v>
      </c>
    </row>
    <row r="141" spans="1:25" x14ac:dyDescent="0.25">
      <c r="A141" s="21" t="s">
        <v>168</v>
      </c>
      <c r="B141" s="21">
        <v>2.5</v>
      </c>
      <c r="C141" s="21">
        <f t="shared" si="103"/>
        <v>0.75</v>
      </c>
      <c r="D141" s="21">
        <v>361</v>
      </c>
      <c r="E141" s="21">
        <v>1700</v>
      </c>
      <c r="F141" s="21" t="s">
        <v>31</v>
      </c>
      <c r="G141" s="21" t="s">
        <v>31</v>
      </c>
      <c r="H141" s="21" t="s">
        <v>31</v>
      </c>
      <c r="I141" s="21" t="s">
        <v>31</v>
      </c>
      <c r="J141" s="21" t="s">
        <v>31</v>
      </c>
      <c r="K141" s="14">
        <v>14</v>
      </c>
      <c r="L141" s="21" t="s">
        <v>31</v>
      </c>
      <c r="M141" s="21" t="s">
        <v>31</v>
      </c>
      <c r="N141" s="21" t="s">
        <v>31</v>
      </c>
      <c r="U141" s="33">
        <f t="shared" si="101"/>
        <v>14</v>
      </c>
      <c r="V141">
        <f>C141*D141*E141*U141*(1-0.25)</f>
        <v>4832887.5</v>
      </c>
      <c r="W141">
        <f t="shared" ref="W141:Y141" si="108">V141/1000</f>
        <v>4832.8874999999998</v>
      </c>
      <c r="X141">
        <f t="shared" si="108"/>
        <v>4.8328875</v>
      </c>
      <c r="Y141">
        <f t="shared" si="108"/>
        <v>4.8328874999999999E-3</v>
      </c>
    </row>
    <row r="142" spans="1:25" x14ac:dyDescent="0.25">
      <c r="A142" s="21" t="s">
        <v>168</v>
      </c>
      <c r="B142" s="21">
        <v>3.5</v>
      </c>
      <c r="C142" s="21">
        <f t="shared" si="103"/>
        <v>1</v>
      </c>
      <c r="D142" s="21">
        <v>361</v>
      </c>
      <c r="E142" s="21">
        <v>1700</v>
      </c>
      <c r="F142" s="21" t="s">
        <v>31</v>
      </c>
      <c r="G142" s="21" t="s">
        <v>31</v>
      </c>
      <c r="H142" s="14">
        <v>21</v>
      </c>
      <c r="I142" s="21" t="s">
        <v>31</v>
      </c>
      <c r="J142" s="21" t="s">
        <v>31</v>
      </c>
      <c r="K142" s="14">
        <v>110</v>
      </c>
      <c r="L142" s="21" t="s">
        <v>31</v>
      </c>
      <c r="M142" s="21" t="s">
        <v>31</v>
      </c>
      <c r="N142" s="21" t="s">
        <v>31</v>
      </c>
      <c r="U142" s="33">
        <f t="shared" si="101"/>
        <v>131</v>
      </c>
      <c r="V142">
        <f>C142*D142*E142*U142*(1-0.25)</f>
        <v>60296025</v>
      </c>
      <c r="W142">
        <f t="shared" ref="W142:Y142" si="109">V142/1000</f>
        <v>60296.025000000001</v>
      </c>
      <c r="X142">
        <f t="shared" si="109"/>
        <v>60.296025</v>
      </c>
      <c r="Y142">
        <f t="shared" si="109"/>
        <v>6.0296025000000003E-2</v>
      </c>
    </row>
    <row r="143" spans="1:25" x14ac:dyDescent="0.25">
      <c r="A143" s="21" t="s">
        <v>168</v>
      </c>
      <c r="B143" s="21">
        <v>4.5</v>
      </c>
      <c r="C143" s="21">
        <f t="shared" si="103"/>
        <v>1</v>
      </c>
      <c r="D143" s="21">
        <v>361</v>
      </c>
      <c r="E143" s="21">
        <v>1700</v>
      </c>
      <c r="F143" s="14">
        <v>10</v>
      </c>
      <c r="G143" s="21" t="s">
        <v>31</v>
      </c>
      <c r="H143" s="14">
        <v>19</v>
      </c>
      <c r="I143" s="21" t="s">
        <v>31</v>
      </c>
      <c r="J143" s="21" t="s">
        <v>31</v>
      </c>
      <c r="K143" s="14">
        <v>130</v>
      </c>
      <c r="L143" s="21" t="s">
        <v>31</v>
      </c>
      <c r="M143" s="21" t="s">
        <v>31</v>
      </c>
      <c r="N143" s="21" t="s">
        <v>31</v>
      </c>
      <c r="U143" s="33">
        <f t="shared" si="101"/>
        <v>159</v>
      </c>
      <c r="V143">
        <f>C143*D143*E143*U143*(1-0.25)</f>
        <v>73183725</v>
      </c>
      <c r="W143">
        <f t="shared" ref="W143:Y143" si="110">V143/1000</f>
        <v>73183.725000000006</v>
      </c>
      <c r="X143">
        <f t="shared" si="110"/>
        <v>73.18372500000001</v>
      </c>
      <c r="Y143">
        <f t="shared" si="110"/>
        <v>7.3183725000000005E-2</v>
      </c>
    </row>
    <row r="144" spans="1:25" x14ac:dyDescent="0.25">
      <c r="A144" s="21" t="s">
        <v>168</v>
      </c>
      <c r="B144" s="21">
        <v>5.5</v>
      </c>
      <c r="C144" s="21">
        <f t="shared" si="103"/>
        <v>1.5</v>
      </c>
      <c r="D144" s="21">
        <v>361</v>
      </c>
      <c r="E144" s="21">
        <v>1700</v>
      </c>
      <c r="F144" s="14">
        <v>18</v>
      </c>
      <c r="G144" s="21" t="s">
        <v>31</v>
      </c>
      <c r="H144" s="21" t="s">
        <v>31</v>
      </c>
      <c r="I144" s="21" t="s">
        <v>31</v>
      </c>
      <c r="J144" s="21" t="s">
        <v>31</v>
      </c>
      <c r="K144" s="14">
        <v>72</v>
      </c>
      <c r="L144" s="21" t="s">
        <v>31</v>
      </c>
      <c r="M144" s="21" t="s">
        <v>31</v>
      </c>
      <c r="N144" s="21" t="s">
        <v>31</v>
      </c>
      <c r="U144" s="33">
        <f t="shared" si="101"/>
        <v>90</v>
      </c>
      <c r="V144">
        <f>C144*D144*E144*U144*(1-0.25)</f>
        <v>62137125</v>
      </c>
      <c r="W144">
        <f t="shared" ref="W144:Y144" si="111">V144/1000</f>
        <v>62137.125</v>
      </c>
      <c r="X144">
        <f t="shared" si="111"/>
        <v>62.137124999999997</v>
      </c>
      <c r="Y144">
        <f t="shared" si="111"/>
        <v>6.2137124999999994E-2</v>
      </c>
    </row>
    <row r="145" spans="1:25" x14ac:dyDescent="0.25">
      <c r="A145" s="21" t="s">
        <v>168</v>
      </c>
      <c r="B145" s="21">
        <v>7.5</v>
      </c>
      <c r="C145" s="21">
        <f>(B145-B144)/2+(B146-B145)/2</f>
        <v>1.25</v>
      </c>
      <c r="D145" s="21">
        <v>361</v>
      </c>
      <c r="E145" s="21">
        <v>1700</v>
      </c>
      <c r="F145" s="14">
        <v>22</v>
      </c>
      <c r="G145" s="21" t="s">
        <v>31</v>
      </c>
      <c r="H145" s="21" t="s">
        <v>31</v>
      </c>
      <c r="I145" s="21" t="s">
        <v>31</v>
      </c>
      <c r="J145" s="14">
        <v>11</v>
      </c>
      <c r="K145" s="14">
        <v>28</v>
      </c>
      <c r="L145" s="21" t="s">
        <v>31</v>
      </c>
      <c r="M145" s="21" t="s">
        <v>31</v>
      </c>
      <c r="N145" s="21" t="s">
        <v>31</v>
      </c>
      <c r="U145" s="33">
        <f t="shared" si="101"/>
        <v>61</v>
      </c>
      <c r="V145">
        <f>C145*D145*E145*U145*(1-0.25)</f>
        <v>35095968.75</v>
      </c>
      <c r="W145">
        <f t="shared" ref="W145:Y145" si="112">V145/1000</f>
        <v>35095.96875</v>
      </c>
      <c r="X145">
        <f t="shared" si="112"/>
        <v>35.095968749999997</v>
      </c>
      <c r="Y145">
        <f t="shared" si="112"/>
        <v>3.5095968749999998E-2</v>
      </c>
    </row>
    <row r="146" spans="1:25" x14ac:dyDescent="0.25">
      <c r="A146" s="21"/>
      <c r="B146" s="21">
        <v>8</v>
      </c>
      <c r="C146" s="21"/>
      <c r="D146" s="21"/>
      <c r="E146" s="21"/>
      <c r="G146" s="21"/>
      <c r="H146" s="21"/>
      <c r="I146" s="21"/>
      <c r="L146" s="21"/>
      <c r="M146" s="21"/>
      <c r="N146" s="21"/>
      <c r="U146" s="35"/>
    </row>
    <row r="147" spans="1:25" x14ac:dyDescent="0.25">
      <c r="A147" s="21"/>
      <c r="B147" s="21"/>
      <c r="C147" s="21"/>
      <c r="D147" s="21"/>
      <c r="E147" s="21"/>
      <c r="G147" s="21"/>
      <c r="H147" s="21"/>
      <c r="I147" s="21"/>
      <c r="L147" s="21"/>
      <c r="M147" s="21"/>
      <c r="N147" s="21"/>
      <c r="U147" s="35"/>
    </row>
    <row r="148" spans="1:25" x14ac:dyDescent="0.25">
      <c r="A148" s="21" t="s">
        <v>170</v>
      </c>
      <c r="B148" s="21">
        <v>0.5</v>
      </c>
      <c r="C148" s="21">
        <f>(B148-B147)+(B149-B148)/2</f>
        <v>0.75</v>
      </c>
      <c r="D148" s="21">
        <v>361</v>
      </c>
      <c r="E148" s="21">
        <v>1500</v>
      </c>
      <c r="F148" s="21" t="s">
        <v>31</v>
      </c>
      <c r="G148" s="21" t="s">
        <v>31</v>
      </c>
      <c r="H148" s="21" t="s">
        <v>31</v>
      </c>
      <c r="I148" s="21" t="s">
        <v>31</v>
      </c>
      <c r="J148" s="21" t="s">
        <v>31</v>
      </c>
      <c r="K148" s="21" t="s">
        <v>31</v>
      </c>
      <c r="L148" s="21" t="s">
        <v>31</v>
      </c>
      <c r="M148" s="21" t="s">
        <v>31</v>
      </c>
      <c r="N148" s="21" t="s">
        <v>31</v>
      </c>
      <c r="U148" s="37">
        <f t="shared" ref="U148:U155" si="113">SUM(F148:N148)</f>
        <v>0</v>
      </c>
      <c r="V148">
        <f t="shared" ref="V148:V155" si="114">C148*D148*E148*U148</f>
        <v>0</v>
      </c>
      <c r="W148">
        <f t="shared" ref="W148:Y148" si="115">V148/1000</f>
        <v>0</v>
      </c>
      <c r="X148">
        <f t="shared" si="115"/>
        <v>0</v>
      </c>
      <c r="Y148">
        <f t="shared" si="115"/>
        <v>0</v>
      </c>
    </row>
    <row r="149" spans="1:25" x14ac:dyDescent="0.25">
      <c r="A149" s="21" t="s">
        <v>170</v>
      </c>
      <c r="B149" s="21">
        <v>1</v>
      </c>
      <c r="C149" s="21">
        <f t="shared" si="103"/>
        <v>0.5</v>
      </c>
      <c r="D149" s="21">
        <v>361</v>
      </c>
      <c r="E149" s="21">
        <v>1700</v>
      </c>
      <c r="F149" s="21" t="s">
        <v>31</v>
      </c>
      <c r="G149" s="21" t="s">
        <v>31</v>
      </c>
      <c r="H149" s="21" t="s">
        <v>31</v>
      </c>
      <c r="I149" s="21" t="s">
        <v>31</v>
      </c>
      <c r="J149" s="21" t="s">
        <v>31</v>
      </c>
      <c r="K149" s="21" t="s">
        <v>31</v>
      </c>
      <c r="L149" s="21" t="s">
        <v>31</v>
      </c>
      <c r="M149" s="21" t="s">
        <v>31</v>
      </c>
      <c r="N149" s="21" t="s">
        <v>31</v>
      </c>
      <c r="U149" s="37">
        <f t="shared" si="113"/>
        <v>0</v>
      </c>
      <c r="V149">
        <f t="shared" si="114"/>
        <v>0</v>
      </c>
      <c r="W149">
        <f t="shared" ref="W149:Y149" si="116">V149/1000</f>
        <v>0</v>
      </c>
      <c r="X149">
        <f t="shared" si="116"/>
        <v>0</v>
      </c>
      <c r="Y149">
        <f t="shared" si="116"/>
        <v>0</v>
      </c>
    </row>
    <row r="150" spans="1:25" x14ac:dyDescent="0.25">
      <c r="A150" s="21" t="s">
        <v>170</v>
      </c>
      <c r="B150" s="21">
        <v>1.5</v>
      </c>
      <c r="C150" s="21">
        <f t="shared" si="103"/>
        <v>0.5</v>
      </c>
      <c r="D150" s="21">
        <v>361</v>
      </c>
      <c r="E150" s="21">
        <v>1700</v>
      </c>
      <c r="F150" s="21" t="s">
        <v>31</v>
      </c>
      <c r="G150" s="21" t="s">
        <v>31</v>
      </c>
      <c r="H150" s="21" t="s">
        <v>31</v>
      </c>
      <c r="I150" s="21" t="s">
        <v>31</v>
      </c>
      <c r="J150" s="21" t="s">
        <v>31</v>
      </c>
      <c r="K150" s="21" t="s">
        <v>31</v>
      </c>
      <c r="L150" s="21" t="s">
        <v>31</v>
      </c>
      <c r="M150" s="21" t="s">
        <v>31</v>
      </c>
      <c r="N150" s="21" t="s">
        <v>31</v>
      </c>
      <c r="U150" s="37">
        <f t="shared" si="113"/>
        <v>0</v>
      </c>
      <c r="V150">
        <f t="shared" si="114"/>
        <v>0</v>
      </c>
      <c r="W150">
        <f t="shared" ref="W150:Y150" si="117">V150/1000</f>
        <v>0</v>
      </c>
      <c r="X150">
        <f t="shared" si="117"/>
        <v>0</v>
      </c>
      <c r="Y150">
        <f t="shared" si="117"/>
        <v>0</v>
      </c>
    </row>
    <row r="151" spans="1:25" x14ac:dyDescent="0.25">
      <c r="A151" s="21" t="s">
        <v>170</v>
      </c>
      <c r="B151" s="21">
        <v>2</v>
      </c>
      <c r="C151" s="21">
        <f t="shared" si="103"/>
        <v>0.5</v>
      </c>
      <c r="D151" s="21">
        <v>361</v>
      </c>
      <c r="E151" s="21">
        <v>1700</v>
      </c>
      <c r="F151" s="21" t="s">
        <v>31</v>
      </c>
      <c r="G151" s="21" t="s">
        <v>31</v>
      </c>
      <c r="H151" s="21" t="s">
        <v>31</v>
      </c>
      <c r="I151" s="21" t="s">
        <v>31</v>
      </c>
      <c r="J151" s="21" t="s">
        <v>31</v>
      </c>
      <c r="K151" s="21" t="s">
        <v>31</v>
      </c>
      <c r="L151" s="21" t="s">
        <v>31</v>
      </c>
      <c r="M151" s="21" t="s">
        <v>31</v>
      </c>
      <c r="N151" s="21" t="s">
        <v>31</v>
      </c>
      <c r="U151" s="37">
        <f t="shared" si="113"/>
        <v>0</v>
      </c>
      <c r="V151">
        <f t="shared" si="114"/>
        <v>0</v>
      </c>
      <c r="W151">
        <f t="shared" ref="W151:Y151" si="118">V151/1000</f>
        <v>0</v>
      </c>
      <c r="X151">
        <f t="shared" si="118"/>
        <v>0</v>
      </c>
      <c r="Y151">
        <f t="shared" si="118"/>
        <v>0</v>
      </c>
    </row>
    <row r="152" spans="1:25" x14ac:dyDescent="0.25">
      <c r="A152" s="21" t="s">
        <v>170</v>
      </c>
      <c r="B152" s="21">
        <v>2.5</v>
      </c>
      <c r="C152" s="21">
        <f t="shared" si="103"/>
        <v>0.75</v>
      </c>
      <c r="D152" s="21">
        <v>361</v>
      </c>
      <c r="E152" s="21">
        <v>1700</v>
      </c>
      <c r="F152" s="21" t="s">
        <v>31</v>
      </c>
      <c r="G152" s="21" t="s">
        <v>31</v>
      </c>
      <c r="H152" s="21" t="s">
        <v>31</v>
      </c>
      <c r="I152" s="21" t="s">
        <v>31</v>
      </c>
      <c r="J152" s="21" t="s">
        <v>31</v>
      </c>
      <c r="K152" s="21" t="s">
        <v>31</v>
      </c>
      <c r="L152" s="21" t="s">
        <v>31</v>
      </c>
      <c r="M152" s="21" t="s">
        <v>31</v>
      </c>
      <c r="N152" s="21" t="s">
        <v>31</v>
      </c>
      <c r="U152" s="37">
        <f t="shared" si="113"/>
        <v>0</v>
      </c>
      <c r="V152">
        <f t="shared" si="114"/>
        <v>0</v>
      </c>
      <c r="W152">
        <f t="shared" ref="W152:Y152" si="119">V152/1000</f>
        <v>0</v>
      </c>
      <c r="X152">
        <f t="shared" si="119"/>
        <v>0</v>
      </c>
      <c r="Y152">
        <f t="shared" si="119"/>
        <v>0</v>
      </c>
    </row>
    <row r="153" spans="1:25" x14ac:dyDescent="0.25">
      <c r="A153" s="21" t="s">
        <v>170</v>
      </c>
      <c r="B153" s="21">
        <v>3.5</v>
      </c>
      <c r="C153" s="21">
        <f t="shared" si="103"/>
        <v>1</v>
      </c>
      <c r="D153" s="21">
        <v>361</v>
      </c>
      <c r="E153" s="21">
        <v>1700</v>
      </c>
      <c r="F153" s="21" t="s">
        <v>31</v>
      </c>
      <c r="G153" s="21" t="s">
        <v>31</v>
      </c>
      <c r="H153" s="21" t="s">
        <v>31</v>
      </c>
      <c r="I153" s="21" t="s">
        <v>31</v>
      </c>
      <c r="J153" s="21" t="s">
        <v>31</v>
      </c>
      <c r="K153" s="21" t="s">
        <v>31</v>
      </c>
      <c r="L153" s="21" t="s">
        <v>31</v>
      </c>
      <c r="M153" s="21" t="s">
        <v>31</v>
      </c>
      <c r="N153" s="21" t="s">
        <v>31</v>
      </c>
      <c r="U153" s="37">
        <f t="shared" si="113"/>
        <v>0</v>
      </c>
      <c r="V153">
        <f t="shared" si="114"/>
        <v>0</v>
      </c>
      <c r="W153">
        <f t="shared" ref="W153:Y153" si="120">V153/1000</f>
        <v>0</v>
      </c>
      <c r="X153">
        <f t="shared" si="120"/>
        <v>0</v>
      </c>
      <c r="Y153">
        <f t="shared" si="120"/>
        <v>0</v>
      </c>
    </row>
    <row r="154" spans="1:25" x14ac:dyDescent="0.25">
      <c r="A154" s="21" t="s">
        <v>170</v>
      </c>
      <c r="B154" s="21">
        <v>4.5</v>
      </c>
      <c r="C154" s="21">
        <f t="shared" si="103"/>
        <v>1</v>
      </c>
      <c r="D154" s="21">
        <v>361</v>
      </c>
      <c r="E154" s="21">
        <v>1700</v>
      </c>
      <c r="F154" s="21" t="s">
        <v>31</v>
      </c>
      <c r="G154" s="21" t="s">
        <v>31</v>
      </c>
      <c r="H154" s="21" t="s">
        <v>31</v>
      </c>
      <c r="I154" s="21" t="s">
        <v>31</v>
      </c>
      <c r="J154" s="21" t="s">
        <v>31</v>
      </c>
      <c r="K154" s="21" t="s">
        <v>31</v>
      </c>
      <c r="L154" s="21" t="s">
        <v>31</v>
      </c>
      <c r="M154" s="21" t="s">
        <v>31</v>
      </c>
      <c r="N154" s="21" t="s">
        <v>31</v>
      </c>
      <c r="U154" s="37">
        <f t="shared" si="113"/>
        <v>0</v>
      </c>
      <c r="V154">
        <f t="shared" si="114"/>
        <v>0</v>
      </c>
      <c r="W154">
        <f t="shared" ref="W154:Y154" si="121">V154/1000</f>
        <v>0</v>
      </c>
      <c r="X154">
        <f t="shared" si="121"/>
        <v>0</v>
      </c>
      <c r="Y154">
        <f t="shared" si="121"/>
        <v>0</v>
      </c>
    </row>
    <row r="155" spans="1:25" x14ac:dyDescent="0.25">
      <c r="A155" s="21" t="s">
        <v>170</v>
      </c>
      <c r="B155" s="21">
        <v>5.5</v>
      </c>
      <c r="C155" s="21">
        <f t="shared" si="103"/>
        <v>1.0499999999999998</v>
      </c>
      <c r="D155" s="21">
        <v>361</v>
      </c>
      <c r="E155" s="21">
        <v>1700</v>
      </c>
      <c r="F155" s="21" t="s">
        <v>31</v>
      </c>
      <c r="G155" s="21" t="s">
        <v>31</v>
      </c>
      <c r="H155" s="21" t="s">
        <v>31</v>
      </c>
      <c r="I155" s="21" t="s">
        <v>31</v>
      </c>
      <c r="J155" s="21" t="s">
        <v>31</v>
      </c>
      <c r="K155" s="21" t="s">
        <v>31</v>
      </c>
      <c r="L155" s="21" t="s">
        <v>31</v>
      </c>
      <c r="M155" s="21" t="s">
        <v>31</v>
      </c>
      <c r="N155" s="21" t="s">
        <v>31</v>
      </c>
      <c r="U155" s="37">
        <f t="shared" si="113"/>
        <v>0</v>
      </c>
      <c r="V155">
        <f t="shared" si="114"/>
        <v>0</v>
      </c>
      <c r="W155">
        <f t="shared" ref="W155:Y155" si="122">V155/1000</f>
        <v>0</v>
      </c>
      <c r="X155">
        <f t="shared" si="122"/>
        <v>0</v>
      </c>
      <c r="Y155">
        <f t="shared" si="122"/>
        <v>0</v>
      </c>
    </row>
    <row r="156" spans="1:25" x14ac:dyDescent="0.25">
      <c r="A156" s="24" t="s">
        <v>201</v>
      </c>
      <c r="B156" s="24">
        <v>6.6</v>
      </c>
      <c r="C156" s="21"/>
      <c r="D156" s="21"/>
      <c r="E156" s="21"/>
      <c r="F156" s="21" t="s">
        <v>1</v>
      </c>
      <c r="G156" s="21" t="s">
        <v>2</v>
      </c>
      <c r="H156" s="21" t="s">
        <v>3</v>
      </c>
      <c r="I156" s="21" t="s">
        <v>4</v>
      </c>
      <c r="J156" s="21" t="s">
        <v>5</v>
      </c>
      <c r="K156" s="21" t="s">
        <v>6</v>
      </c>
      <c r="L156" s="21" t="s">
        <v>7</v>
      </c>
      <c r="M156" s="21" t="s">
        <v>8</v>
      </c>
      <c r="N156" s="21" t="s">
        <v>9</v>
      </c>
      <c r="U156" s="37"/>
    </row>
    <row r="157" spans="1:25" x14ac:dyDescent="0.25">
      <c r="A157" s="21"/>
      <c r="B157" s="21"/>
      <c r="C157" s="21"/>
      <c r="D157" s="21"/>
      <c r="E157" s="21"/>
      <c r="F157" s="21" t="s">
        <v>18</v>
      </c>
      <c r="G157" s="21" t="s">
        <v>18</v>
      </c>
      <c r="H157" s="21" t="s">
        <v>18</v>
      </c>
      <c r="I157" s="21" t="s">
        <v>18</v>
      </c>
      <c r="J157" s="21" t="s">
        <v>18</v>
      </c>
      <c r="K157" s="21" t="s">
        <v>18</v>
      </c>
      <c r="L157" s="21" t="s">
        <v>18</v>
      </c>
      <c r="M157" s="21" t="s">
        <v>18</v>
      </c>
      <c r="N157" s="21" t="s">
        <v>18</v>
      </c>
      <c r="U157" s="37"/>
    </row>
    <row r="158" spans="1:25" x14ac:dyDescent="0.25">
      <c r="A158" s="21" t="s">
        <v>172</v>
      </c>
      <c r="B158" s="21">
        <v>0.5</v>
      </c>
      <c r="C158" s="21">
        <f>(B158-B157)+(B159-B158)/2</f>
        <v>0.75</v>
      </c>
      <c r="D158" s="21">
        <v>361</v>
      </c>
      <c r="E158" s="21">
        <v>1500</v>
      </c>
      <c r="F158" s="21" t="s">
        <v>31</v>
      </c>
      <c r="G158" s="21" t="s">
        <v>31</v>
      </c>
      <c r="H158" s="21" t="s">
        <v>31</v>
      </c>
      <c r="I158" s="21" t="s">
        <v>31</v>
      </c>
      <c r="J158" s="21" t="s">
        <v>31</v>
      </c>
      <c r="K158" s="21" t="s">
        <v>31</v>
      </c>
      <c r="L158" s="21">
        <v>29</v>
      </c>
      <c r="M158" s="21" t="s">
        <v>31</v>
      </c>
      <c r="N158" s="21" t="s">
        <v>31</v>
      </c>
      <c r="U158" s="33">
        <f t="shared" ref="U158:U166" si="123">SUM(F158:N158)</f>
        <v>29</v>
      </c>
      <c r="V158">
        <f>C158*D158*E158*U158*(1-0.25)</f>
        <v>8833218.75</v>
      </c>
      <c r="W158">
        <f t="shared" ref="W158:Y158" si="124">V158/1000</f>
        <v>8833.21875</v>
      </c>
      <c r="X158">
        <f t="shared" si="124"/>
        <v>8.8332187500000003</v>
      </c>
      <c r="Y158">
        <f t="shared" si="124"/>
        <v>8.8332187499999999E-3</v>
      </c>
    </row>
    <row r="159" spans="1:25" x14ac:dyDescent="0.25">
      <c r="A159" s="21" t="s">
        <v>172</v>
      </c>
      <c r="B159" s="21">
        <v>1</v>
      </c>
      <c r="C159" s="21">
        <f t="shared" si="103"/>
        <v>0.5</v>
      </c>
      <c r="D159" s="21">
        <v>361</v>
      </c>
      <c r="E159" s="21">
        <v>1700</v>
      </c>
      <c r="F159" s="21" t="s">
        <v>31</v>
      </c>
      <c r="G159" s="21" t="s">
        <v>31</v>
      </c>
      <c r="H159" s="21" t="s">
        <v>31</v>
      </c>
      <c r="I159" s="21" t="s">
        <v>31</v>
      </c>
      <c r="J159" s="21" t="s">
        <v>31</v>
      </c>
      <c r="K159" s="21" t="s">
        <v>31</v>
      </c>
      <c r="L159" s="21" t="s">
        <v>31</v>
      </c>
      <c r="M159" s="21" t="s">
        <v>31</v>
      </c>
      <c r="N159" s="21" t="s">
        <v>31</v>
      </c>
      <c r="U159" s="37">
        <f t="shared" si="123"/>
        <v>0</v>
      </c>
      <c r="V159">
        <f t="shared" ref="V159:V166" si="125">C159*D159*E159*U159</f>
        <v>0</v>
      </c>
      <c r="W159">
        <f t="shared" ref="W159:Y159" si="126">V159/1000</f>
        <v>0</v>
      </c>
      <c r="X159">
        <f t="shared" si="126"/>
        <v>0</v>
      </c>
      <c r="Y159">
        <f t="shared" si="126"/>
        <v>0</v>
      </c>
    </row>
    <row r="160" spans="1:25" x14ac:dyDescent="0.25">
      <c r="A160" s="21" t="s">
        <v>172</v>
      </c>
      <c r="B160" s="21">
        <v>1.5</v>
      </c>
      <c r="C160" s="21">
        <f t="shared" si="103"/>
        <v>0.5</v>
      </c>
      <c r="D160" s="21">
        <v>361</v>
      </c>
      <c r="E160" s="21">
        <v>1700</v>
      </c>
      <c r="F160" s="21" t="s">
        <v>31</v>
      </c>
      <c r="G160" s="21" t="s">
        <v>31</v>
      </c>
      <c r="H160" s="21" t="s">
        <v>31</v>
      </c>
      <c r="I160" s="21" t="s">
        <v>31</v>
      </c>
      <c r="J160" s="21" t="s">
        <v>31</v>
      </c>
      <c r="K160" s="21" t="s">
        <v>31</v>
      </c>
      <c r="L160" s="21" t="s">
        <v>31</v>
      </c>
      <c r="M160" s="21" t="s">
        <v>31</v>
      </c>
      <c r="N160" s="21" t="s">
        <v>31</v>
      </c>
      <c r="U160" s="37">
        <f t="shared" si="123"/>
        <v>0</v>
      </c>
      <c r="V160">
        <f t="shared" si="125"/>
        <v>0</v>
      </c>
      <c r="W160">
        <f t="shared" ref="W160:Y160" si="127">V160/1000</f>
        <v>0</v>
      </c>
      <c r="X160">
        <f t="shared" si="127"/>
        <v>0</v>
      </c>
      <c r="Y160">
        <f t="shared" si="127"/>
        <v>0</v>
      </c>
    </row>
    <row r="161" spans="1:25" x14ac:dyDescent="0.25">
      <c r="A161" s="21" t="s">
        <v>172</v>
      </c>
      <c r="B161" s="21">
        <v>2</v>
      </c>
      <c r="C161" s="21">
        <f t="shared" si="103"/>
        <v>0.5</v>
      </c>
      <c r="D161" s="21">
        <v>361</v>
      </c>
      <c r="E161" s="21">
        <v>1700</v>
      </c>
      <c r="F161" s="21" t="s">
        <v>31</v>
      </c>
      <c r="G161" s="21" t="s">
        <v>31</v>
      </c>
      <c r="H161" s="21" t="s">
        <v>31</v>
      </c>
      <c r="I161" s="21" t="s">
        <v>31</v>
      </c>
      <c r="J161" s="21" t="s">
        <v>31</v>
      </c>
      <c r="K161" s="21" t="s">
        <v>31</v>
      </c>
      <c r="L161" s="21" t="s">
        <v>31</v>
      </c>
      <c r="M161" s="21" t="s">
        <v>31</v>
      </c>
      <c r="N161" s="21" t="s">
        <v>31</v>
      </c>
      <c r="U161" s="37">
        <f t="shared" si="123"/>
        <v>0</v>
      </c>
      <c r="V161">
        <f t="shared" si="125"/>
        <v>0</v>
      </c>
      <c r="W161">
        <f t="shared" ref="W161:Y161" si="128">V161/1000</f>
        <v>0</v>
      </c>
      <c r="X161">
        <f t="shared" si="128"/>
        <v>0</v>
      </c>
      <c r="Y161">
        <f t="shared" si="128"/>
        <v>0</v>
      </c>
    </row>
    <row r="162" spans="1:25" x14ac:dyDescent="0.25">
      <c r="A162" s="21" t="s">
        <v>172</v>
      </c>
      <c r="B162" s="21">
        <v>2.5</v>
      </c>
      <c r="C162" s="21">
        <f t="shared" si="103"/>
        <v>0.75</v>
      </c>
      <c r="D162" s="21">
        <v>361</v>
      </c>
      <c r="E162" s="21">
        <v>1700</v>
      </c>
      <c r="F162" s="21" t="s">
        <v>31</v>
      </c>
      <c r="G162" s="21" t="s">
        <v>31</v>
      </c>
      <c r="H162" s="21" t="s">
        <v>31</v>
      </c>
      <c r="I162" s="21" t="s">
        <v>31</v>
      </c>
      <c r="J162" s="21" t="s">
        <v>31</v>
      </c>
      <c r="K162" s="21" t="s">
        <v>31</v>
      </c>
      <c r="L162" s="21" t="s">
        <v>31</v>
      </c>
      <c r="M162" s="21" t="s">
        <v>31</v>
      </c>
      <c r="N162" s="21" t="s">
        <v>31</v>
      </c>
      <c r="U162" s="37">
        <f t="shared" si="123"/>
        <v>0</v>
      </c>
      <c r="V162">
        <f t="shared" si="125"/>
        <v>0</v>
      </c>
      <c r="W162">
        <f t="shared" ref="W162:Y162" si="129">V162/1000</f>
        <v>0</v>
      </c>
      <c r="X162">
        <f t="shared" si="129"/>
        <v>0</v>
      </c>
      <c r="Y162">
        <f t="shared" si="129"/>
        <v>0</v>
      </c>
    </row>
    <row r="163" spans="1:25" x14ac:dyDescent="0.25">
      <c r="A163" s="21" t="s">
        <v>172</v>
      </c>
      <c r="B163" s="21">
        <v>3.5</v>
      </c>
      <c r="C163" s="21">
        <f t="shared" si="103"/>
        <v>1</v>
      </c>
      <c r="D163" s="21">
        <v>361</v>
      </c>
      <c r="E163" s="21">
        <v>1700</v>
      </c>
      <c r="F163" s="21" t="s">
        <v>31</v>
      </c>
      <c r="G163" s="21" t="s">
        <v>31</v>
      </c>
      <c r="H163" s="21" t="s">
        <v>31</v>
      </c>
      <c r="I163" s="21" t="s">
        <v>31</v>
      </c>
      <c r="J163" s="21" t="s">
        <v>31</v>
      </c>
      <c r="K163" s="21" t="s">
        <v>31</v>
      </c>
      <c r="L163" s="21" t="s">
        <v>31</v>
      </c>
      <c r="M163" s="21" t="s">
        <v>31</v>
      </c>
      <c r="N163" s="21" t="s">
        <v>31</v>
      </c>
      <c r="U163" s="37">
        <f t="shared" si="123"/>
        <v>0</v>
      </c>
      <c r="V163">
        <f t="shared" si="125"/>
        <v>0</v>
      </c>
      <c r="W163">
        <f t="shared" ref="W163:Y163" si="130">V163/1000</f>
        <v>0</v>
      </c>
      <c r="X163">
        <f t="shared" si="130"/>
        <v>0</v>
      </c>
      <c r="Y163">
        <f t="shared" si="130"/>
        <v>0</v>
      </c>
    </row>
    <row r="164" spans="1:25" x14ac:dyDescent="0.25">
      <c r="A164" s="21" t="s">
        <v>172</v>
      </c>
      <c r="B164" s="21">
        <v>4.5</v>
      </c>
      <c r="C164" s="21">
        <f t="shared" si="103"/>
        <v>1.25</v>
      </c>
      <c r="D164" s="21">
        <v>361</v>
      </c>
      <c r="E164" s="21">
        <v>1700</v>
      </c>
      <c r="F164" s="21" t="s">
        <v>31</v>
      </c>
      <c r="G164" s="21" t="s">
        <v>31</v>
      </c>
      <c r="H164" s="21" t="s">
        <v>31</v>
      </c>
      <c r="I164" s="21" t="s">
        <v>31</v>
      </c>
      <c r="J164" s="21" t="s">
        <v>31</v>
      </c>
      <c r="K164" s="21" t="s">
        <v>31</v>
      </c>
      <c r="L164" s="21" t="s">
        <v>31</v>
      </c>
      <c r="M164" s="21" t="s">
        <v>31</v>
      </c>
      <c r="N164" s="21" t="s">
        <v>31</v>
      </c>
      <c r="U164" s="37">
        <f t="shared" si="123"/>
        <v>0</v>
      </c>
      <c r="V164">
        <f t="shared" si="125"/>
        <v>0</v>
      </c>
      <c r="W164">
        <f t="shared" ref="W164:Y164" si="131">V164/1000</f>
        <v>0</v>
      </c>
      <c r="X164">
        <f t="shared" si="131"/>
        <v>0</v>
      </c>
      <c r="Y164">
        <f t="shared" si="131"/>
        <v>0</v>
      </c>
    </row>
    <row r="165" spans="1:25" x14ac:dyDescent="0.25">
      <c r="A165" s="21" t="s">
        <v>172</v>
      </c>
      <c r="B165" s="21">
        <v>6</v>
      </c>
      <c r="C165" s="21">
        <f>(B165-B164)/2+(B166-B165)/2</f>
        <v>1.75</v>
      </c>
      <c r="D165" s="21">
        <v>361</v>
      </c>
      <c r="E165" s="21">
        <v>1700</v>
      </c>
      <c r="F165" s="21" t="s">
        <v>31</v>
      </c>
      <c r="G165" s="21" t="s">
        <v>31</v>
      </c>
      <c r="H165" s="21" t="s">
        <v>31</v>
      </c>
      <c r="I165" s="21" t="s">
        <v>31</v>
      </c>
      <c r="J165" s="21" t="s">
        <v>31</v>
      </c>
      <c r="K165" s="21" t="s">
        <v>31</v>
      </c>
      <c r="L165" s="21" t="s">
        <v>31</v>
      </c>
      <c r="M165" s="21" t="s">
        <v>31</v>
      </c>
      <c r="N165" s="21" t="s">
        <v>31</v>
      </c>
      <c r="U165" s="37">
        <f t="shared" si="123"/>
        <v>0</v>
      </c>
      <c r="V165">
        <f t="shared" si="125"/>
        <v>0</v>
      </c>
      <c r="W165">
        <f t="shared" ref="W165:Y165" si="132">V165/1000</f>
        <v>0</v>
      </c>
      <c r="X165">
        <f t="shared" si="132"/>
        <v>0</v>
      </c>
      <c r="Y165">
        <f t="shared" si="132"/>
        <v>0</v>
      </c>
    </row>
    <row r="166" spans="1:25" x14ac:dyDescent="0.25">
      <c r="A166" s="24" t="s">
        <v>172</v>
      </c>
      <c r="B166" s="21">
        <v>8</v>
      </c>
      <c r="C166" s="21">
        <f>(B166-B167)/2+(B169-B166)/2</f>
        <v>0.25</v>
      </c>
      <c r="D166" s="21">
        <v>361</v>
      </c>
      <c r="E166" s="21">
        <v>1500</v>
      </c>
      <c r="F166" s="21" t="s">
        <v>31</v>
      </c>
      <c r="G166" s="21" t="s">
        <v>31</v>
      </c>
      <c r="H166" s="21" t="s">
        <v>31</v>
      </c>
      <c r="I166" s="21" t="s">
        <v>31</v>
      </c>
      <c r="J166" s="21" t="s">
        <v>31</v>
      </c>
      <c r="K166" s="21" t="s">
        <v>31</v>
      </c>
      <c r="L166" s="21" t="s">
        <v>31</v>
      </c>
      <c r="M166" s="21" t="s">
        <v>31</v>
      </c>
      <c r="N166" s="21" t="s">
        <v>31</v>
      </c>
      <c r="U166" s="38">
        <f t="shared" si="123"/>
        <v>0</v>
      </c>
      <c r="V166">
        <f t="shared" si="125"/>
        <v>0</v>
      </c>
      <c r="W166">
        <f t="shared" ref="W166:Y166" si="133">V166/1000</f>
        <v>0</v>
      </c>
      <c r="X166">
        <f t="shared" si="133"/>
        <v>0</v>
      </c>
      <c r="Y166">
        <f t="shared" si="133"/>
        <v>0</v>
      </c>
    </row>
    <row r="167" spans="1:25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U167" s="37"/>
    </row>
    <row r="169" spans="1:25" x14ac:dyDescent="0.25">
      <c r="A169" s="21" t="s">
        <v>177</v>
      </c>
      <c r="B169" s="21">
        <v>0.5</v>
      </c>
      <c r="C169" s="21">
        <f>(B169-B168)+(B170-B169)/2</f>
        <v>0.75</v>
      </c>
      <c r="D169" s="21">
        <f t="shared" ref="D169:D176" si="134">19*(9.5+4)</f>
        <v>256.5</v>
      </c>
      <c r="E169" s="21">
        <v>1700</v>
      </c>
      <c r="F169" s="21" t="s">
        <v>31</v>
      </c>
      <c r="G169" s="21" t="s">
        <v>31</v>
      </c>
      <c r="H169" s="21" t="s">
        <v>31</v>
      </c>
      <c r="I169" s="21" t="s">
        <v>31</v>
      </c>
      <c r="J169" s="21" t="s">
        <v>31</v>
      </c>
      <c r="K169" s="21" t="s">
        <v>31</v>
      </c>
      <c r="L169" s="14">
        <v>3300</v>
      </c>
      <c r="M169" s="14">
        <v>19</v>
      </c>
      <c r="N169" s="14">
        <v>13</v>
      </c>
      <c r="U169" s="14">
        <f t="shared" ref="U169:U176" si="135">SUM(F169:N169)</f>
        <v>3332</v>
      </c>
      <c r="V169">
        <f>C169*D169*E169*U169*(1-0.25)</f>
        <v>817266712.5</v>
      </c>
      <c r="W169">
        <f t="shared" ref="W169:Y169" si="136">V169/1000</f>
        <v>817266.71250000002</v>
      </c>
      <c r="X169">
        <f t="shared" si="136"/>
        <v>817.26671250000004</v>
      </c>
      <c r="Y169">
        <f t="shared" si="136"/>
        <v>0.81726671250000005</v>
      </c>
    </row>
    <row r="170" spans="1:25" x14ac:dyDescent="0.25">
      <c r="A170" s="21" t="s">
        <v>177</v>
      </c>
      <c r="B170" s="21">
        <v>1</v>
      </c>
      <c r="C170" s="21">
        <f>(B170-B169)/2+(B171-B170)/2</f>
        <v>0.5</v>
      </c>
      <c r="D170" s="21">
        <f t="shared" si="134"/>
        <v>256.5</v>
      </c>
      <c r="E170" s="21">
        <v>1700</v>
      </c>
      <c r="F170" s="21" t="s">
        <v>31</v>
      </c>
      <c r="G170" s="21" t="s">
        <v>31</v>
      </c>
      <c r="H170" s="21" t="s">
        <v>31</v>
      </c>
      <c r="I170" s="21" t="s">
        <v>31</v>
      </c>
      <c r="J170" s="21" t="s">
        <v>31</v>
      </c>
      <c r="K170" s="21" t="s">
        <v>31</v>
      </c>
      <c r="L170" s="14">
        <v>410</v>
      </c>
      <c r="M170" s="21" t="s">
        <v>31</v>
      </c>
      <c r="N170" s="21" t="s">
        <v>31</v>
      </c>
      <c r="U170" s="14">
        <f t="shared" si="135"/>
        <v>410</v>
      </c>
      <c r="V170">
        <f>C170*D170*E170*U170*(1-0.25)</f>
        <v>67042687.5</v>
      </c>
      <c r="W170">
        <f t="shared" ref="W170:Y170" si="137">V170/1000</f>
        <v>67042.6875</v>
      </c>
      <c r="X170">
        <f t="shared" si="137"/>
        <v>67.0426875</v>
      </c>
      <c r="Y170">
        <f t="shared" si="137"/>
        <v>6.7042687500000003E-2</v>
      </c>
    </row>
    <row r="171" spans="1:25" x14ac:dyDescent="0.25">
      <c r="A171" s="21" t="s">
        <v>177</v>
      </c>
      <c r="B171" s="21">
        <v>1.5</v>
      </c>
      <c r="C171" s="21">
        <f t="shared" si="103"/>
        <v>0.5</v>
      </c>
      <c r="D171" s="21">
        <f t="shared" si="134"/>
        <v>256.5</v>
      </c>
      <c r="E171" s="21">
        <v>1700</v>
      </c>
      <c r="F171" s="21" t="s">
        <v>31</v>
      </c>
      <c r="G171" s="21" t="s">
        <v>31</v>
      </c>
      <c r="H171" s="21" t="s">
        <v>31</v>
      </c>
      <c r="I171" s="21" t="s">
        <v>31</v>
      </c>
      <c r="J171" s="21" t="s">
        <v>31</v>
      </c>
      <c r="K171" s="21" t="s">
        <v>31</v>
      </c>
      <c r="L171" s="14">
        <v>170</v>
      </c>
      <c r="M171" s="21" t="s">
        <v>31</v>
      </c>
      <c r="N171" s="21" t="s">
        <v>31</v>
      </c>
      <c r="U171" s="14">
        <f t="shared" si="135"/>
        <v>170</v>
      </c>
      <c r="V171">
        <f>C171*D171*E171*U171*(1-0.25)</f>
        <v>27798187.5</v>
      </c>
      <c r="W171">
        <f t="shared" ref="W171:Y171" si="138">V171/1000</f>
        <v>27798.1875</v>
      </c>
      <c r="X171">
        <f t="shared" si="138"/>
        <v>27.798187500000001</v>
      </c>
      <c r="Y171">
        <f t="shared" si="138"/>
        <v>2.7798187500000002E-2</v>
      </c>
    </row>
    <row r="172" spans="1:25" x14ac:dyDescent="0.25">
      <c r="A172" s="21" t="s">
        <v>177</v>
      </c>
      <c r="B172" s="21">
        <v>2</v>
      </c>
      <c r="C172" s="21">
        <f t="shared" si="103"/>
        <v>0.5</v>
      </c>
      <c r="D172" s="21">
        <f t="shared" si="134"/>
        <v>256.5</v>
      </c>
      <c r="E172" s="21">
        <v>1700</v>
      </c>
      <c r="F172" s="21" t="s">
        <v>31</v>
      </c>
      <c r="G172" s="21" t="s">
        <v>31</v>
      </c>
      <c r="H172" s="21" t="s">
        <v>31</v>
      </c>
      <c r="I172" s="21" t="s">
        <v>31</v>
      </c>
      <c r="J172" s="21" t="s">
        <v>31</v>
      </c>
      <c r="K172" s="21" t="s">
        <v>31</v>
      </c>
      <c r="L172" s="14">
        <v>82</v>
      </c>
      <c r="M172" s="21" t="s">
        <v>31</v>
      </c>
      <c r="N172" s="21" t="s">
        <v>31</v>
      </c>
      <c r="U172" s="14">
        <f t="shared" si="135"/>
        <v>82</v>
      </c>
      <c r="V172">
        <f>C172*D172*E172*U172*(1-0.25)</f>
        <v>13408537.5</v>
      </c>
      <c r="W172">
        <f t="shared" ref="W172:Y172" si="139">V172/1000</f>
        <v>13408.5375</v>
      </c>
      <c r="X172">
        <f t="shared" si="139"/>
        <v>13.4085375</v>
      </c>
      <c r="Y172">
        <f t="shared" si="139"/>
        <v>1.34085375E-2</v>
      </c>
    </row>
    <row r="173" spans="1:25" x14ac:dyDescent="0.25">
      <c r="A173" s="21" t="s">
        <v>177</v>
      </c>
      <c r="B173" s="21">
        <v>2.5</v>
      </c>
      <c r="C173" s="21">
        <f t="shared" si="103"/>
        <v>0.75</v>
      </c>
      <c r="D173" s="21">
        <f t="shared" si="134"/>
        <v>256.5</v>
      </c>
      <c r="E173" s="21">
        <v>1700</v>
      </c>
      <c r="F173" s="21" t="s">
        <v>31</v>
      </c>
      <c r="G173" s="21" t="s">
        <v>31</v>
      </c>
      <c r="H173" s="21" t="s">
        <v>31</v>
      </c>
      <c r="I173" s="21" t="s">
        <v>31</v>
      </c>
      <c r="J173" s="21" t="s">
        <v>31</v>
      </c>
      <c r="K173" s="21" t="s">
        <v>31</v>
      </c>
      <c r="L173" s="14">
        <v>26</v>
      </c>
      <c r="M173" s="21" t="s">
        <v>31</v>
      </c>
      <c r="N173" s="21" t="s">
        <v>31</v>
      </c>
      <c r="U173" s="14">
        <f t="shared" si="135"/>
        <v>26</v>
      </c>
      <c r="V173">
        <f>C173*D173*E173*U173*(1-0.25)</f>
        <v>6377231.25</v>
      </c>
      <c r="W173">
        <f t="shared" ref="W173:Y173" si="140">V173/1000</f>
        <v>6377.2312499999998</v>
      </c>
      <c r="X173">
        <f t="shared" si="140"/>
        <v>6.3772312499999995</v>
      </c>
      <c r="Y173">
        <f t="shared" si="140"/>
        <v>6.3772312499999996E-3</v>
      </c>
    </row>
    <row r="174" spans="1:25" x14ac:dyDescent="0.25">
      <c r="A174" s="21" t="s">
        <v>177</v>
      </c>
      <c r="B174" s="21">
        <v>3.5</v>
      </c>
      <c r="C174" s="21">
        <f t="shared" si="103"/>
        <v>0.75</v>
      </c>
      <c r="D174" s="21">
        <f t="shared" si="134"/>
        <v>256.5</v>
      </c>
      <c r="E174" s="21">
        <v>1700</v>
      </c>
      <c r="F174" s="21" t="s">
        <v>31</v>
      </c>
      <c r="G174" s="21" t="s">
        <v>31</v>
      </c>
      <c r="H174" s="21" t="s">
        <v>31</v>
      </c>
      <c r="I174" s="21" t="s">
        <v>31</v>
      </c>
      <c r="J174" s="21" t="s">
        <v>31</v>
      </c>
      <c r="K174" s="21" t="s">
        <v>31</v>
      </c>
      <c r="L174" s="21" t="s">
        <v>31</v>
      </c>
      <c r="M174" s="21" t="s">
        <v>31</v>
      </c>
      <c r="N174" s="21" t="s">
        <v>31</v>
      </c>
      <c r="U174" s="22">
        <f t="shared" si="135"/>
        <v>0</v>
      </c>
      <c r="V174">
        <f t="shared" ref="V174:V175" si="141">C174*D174*E174*U174</f>
        <v>0</v>
      </c>
      <c r="W174">
        <f t="shared" ref="W174:Y174" si="142">V174/1000</f>
        <v>0</v>
      </c>
      <c r="X174">
        <f t="shared" si="142"/>
        <v>0</v>
      </c>
      <c r="Y174">
        <f t="shared" si="142"/>
        <v>0</v>
      </c>
    </row>
    <row r="175" spans="1:25" x14ac:dyDescent="0.25">
      <c r="A175" s="21" t="s">
        <v>177</v>
      </c>
      <c r="B175" s="21">
        <v>4</v>
      </c>
      <c r="C175" s="21">
        <f t="shared" si="103"/>
        <v>0.75</v>
      </c>
      <c r="D175" s="21">
        <f t="shared" si="134"/>
        <v>256.5</v>
      </c>
      <c r="E175" s="21">
        <v>1700</v>
      </c>
      <c r="F175" s="21" t="s">
        <v>31</v>
      </c>
      <c r="G175" s="21" t="s">
        <v>31</v>
      </c>
      <c r="H175" s="21" t="s">
        <v>31</v>
      </c>
      <c r="I175" s="21" t="s">
        <v>31</v>
      </c>
      <c r="J175" s="21" t="s">
        <v>31</v>
      </c>
      <c r="K175" s="21" t="s">
        <v>31</v>
      </c>
      <c r="L175" s="21" t="s">
        <v>31</v>
      </c>
      <c r="M175" s="21" t="s">
        <v>31</v>
      </c>
      <c r="N175" s="21" t="s">
        <v>31</v>
      </c>
      <c r="U175" s="22">
        <f t="shared" si="135"/>
        <v>0</v>
      </c>
      <c r="V175">
        <f t="shared" si="141"/>
        <v>0</v>
      </c>
      <c r="W175">
        <f t="shared" ref="W175:Y175" si="143">V175/1000</f>
        <v>0</v>
      </c>
      <c r="X175">
        <f t="shared" si="143"/>
        <v>0</v>
      </c>
      <c r="Y175">
        <f t="shared" si="143"/>
        <v>0</v>
      </c>
    </row>
    <row r="176" spans="1:25" x14ac:dyDescent="0.25">
      <c r="A176" s="21" t="s">
        <v>177</v>
      </c>
      <c r="B176" s="21">
        <v>5</v>
      </c>
      <c r="C176" s="21">
        <f t="shared" si="103"/>
        <v>0.75</v>
      </c>
      <c r="D176" s="21">
        <f t="shared" si="134"/>
        <v>256.5</v>
      </c>
      <c r="E176" s="21">
        <v>1700</v>
      </c>
      <c r="F176" s="21" t="s">
        <v>31</v>
      </c>
      <c r="G176" s="21" t="s">
        <v>31</v>
      </c>
      <c r="H176" s="21" t="s">
        <v>31</v>
      </c>
      <c r="I176" s="21" t="s">
        <v>31</v>
      </c>
      <c r="J176" s="21" t="s">
        <v>31</v>
      </c>
      <c r="K176" s="21" t="s">
        <v>31</v>
      </c>
      <c r="L176" s="14">
        <v>14</v>
      </c>
      <c r="M176" s="21" t="s">
        <v>31</v>
      </c>
      <c r="N176" s="21" t="s">
        <v>31</v>
      </c>
      <c r="U176" s="14">
        <f t="shared" si="135"/>
        <v>14</v>
      </c>
      <c r="V176">
        <f>C176*D176*E176*U176*(1-0.25)</f>
        <v>3433893.75</v>
      </c>
      <c r="W176">
        <f t="shared" ref="W176:Y176" si="144">V176/1000</f>
        <v>3433.8937500000002</v>
      </c>
      <c r="X176">
        <f t="shared" si="144"/>
        <v>3.4338937500000002</v>
      </c>
      <c r="Y176">
        <f t="shared" si="144"/>
        <v>3.4338937500000004E-3</v>
      </c>
    </row>
    <row r="177" spans="1:25" x14ac:dyDescent="0.25">
      <c r="A177" s="21"/>
      <c r="B177" s="21">
        <v>5.5</v>
      </c>
      <c r="C177" s="21"/>
      <c r="D177" s="21"/>
      <c r="E177" s="21"/>
      <c r="F177" s="21" t="s">
        <v>1</v>
      </c>
      <c r="G177" s="21" t="s">
        <v>2</v>
      </c>
      <c r="H177" s="21" t="s">
        <v>3</v>
      </c>
      <c r="I177" s="21" t="s">
        <v>4</v>
      </c>
      <c r="J177" s="21" t="s">
        <v>5</v>
      </c>
      <c r="K177" s="21" t="s">
        <v>6</v>
      </c>
      <c r="L177" s="21" t="s">
        <v>7</v>
      </c>
      <c r="M177" s="21" t="s">
        <v>8</v>
      </c>
      <c r="N177" s="21" t="s">
        <v>9</v>
      </c>
      <c r="U177" s="22"/>
    </row>
    <row r="178" spans="1:25" x14ac:dyDescent="0.25">
      <c r="A178" s="21"/>
      <c r="B178" s="21"/>
      <c r="C178" s="21"/>
      <c r="D178" s="21"/>
      <c r="E178" s="21"/>
      <c r="F178" s="21" t="s">
        <v>18</v>
      </c>
      <c r="G178" s="21" t="s">
        <v>18</v>
      </c>
      <c r="H178" s="21" t="s">
        <v>18</v>
      </c>
      <c r="I178" s="21" t="s">
        <v>18</v>
      </c>
      <c r="J178" s="21" t="s">
        <v>18</v>
      </c>
      <c r="K178" s="21" t="s">
        <v>18</v>
      </c>
      <c r="L178" s="21" t="s">
        <v>18</v>
      </c>
      <c r="M178" s="21" t="s">
        <v>18</v>
      </c>
      <c r="N178" s="21" t="s">
        <v>18</v>
      </c>
      <c r="U178" s="22"/>
    </row>
    <row r="179" spans="1:25" x14ac:dyDescent="0.25">
      <c r="A179" s="21" t="s">
        <v>204</v>
      </c>
      <c r="B179" s="21">
        <v>0.5</v>
      </c>
      <c r="C179" s="21">
        <f>(B179-B178)+(B180-B179)/2</f>
        <v>0.75</v>
      </c>
      <c r="D179" s="21">
        <v>361</v>
      </c>
      <c r="E179" s="21">
        <v>1500</v>
      </c>
      <c r="F179" s="21" t="s">
        <v>31</v>
      </c>
      <c r="G179" s="21" t="s">
        <v>31</v>
      </c>
      <c r="H179" s="21" t="s">
        <v>31</v>
      </c>
      <c r="I179" s="21" t="s">
        <v>31</v>
      </c>
      <c r="J179" s="21" t="s">
        <v>31</v>
      </c>
      <c r="K179" s="14">
        <v>13</v>
      </c>
      <c r="L179" s="14">
        <v>200</v>
      </c>
      <c r="M179" s="21" t="s">
        <v>31</v>
      </c>
      <c r="N179" s="21" t="s">
        <v>31</v>
      </c>
      <c r="U179" s="14">
        <f t="shared" ref="U179:U187" si="145">SUM(F179:N179)</f>
        <v>213</v>
      </c>
      <c r="V179">
        <f>C179*D179*E179*U179*(1-0.25)</f>
        <v>64878468.75</v>
      </c>
      <c r="W179">
        <f t="shared" ref="W179:Y179" si="146">V179/1000</f>
        <v>64878.46875</v>
      </c>
      <c r="X179">
        <f t="shared" si="146"/>
        <v>64.878468749999996</v>
      </c>
      <c r="Y179">
        <f t="shared" si="146"/>
        <v>6.4878468750000001E-2</v>
      </c>
    </row>
    <row r="180" spans="1:25" x14ac:dyDescent="0.25">
      <c r="A180" s="21" t="s">
        <v>204</v>
      </c>
      <c r="B180" s="21">
        <v>1</v>
      </c>
      <c r="C180" s="21">
        <f t="shared" si="103"/>
        <v>0.5</v>
      </c>
      <c r="D180" s="21">
        <v>361</v>
      </c>
      <c r="E180" s="21">
        <v>1700</v>
      </c>
      <c r="F180" s="21" t="s">
        <v>31</v>
      </c>
      <c r="G180" s="21" t="s">
        <v>31</v>
      </c>
      <c r="H180" s="21" t="s">
        <v>31</v>
      </c>
      <c r="I180" s="21" t="s">
        <v>31</v>
      </c>
      <c r="J180" s="21" t="s">
        <v>31</v>
      </c>
      <c r="K180" s="21" t="s">
        <v>31</v>
      </c>
      <c r="L180" s="21" t="s">
        <v>31</v>
      </c>
      <c r="M180" s="21" t="s">
        <v>31</v>
      </c>
      <c r="N180" s="21" t="s">
        <v>31</v>
      </c>
      <c r="U180" s="22">
        <f t="shared" si="145"/>
        <v>0</v>
      </c>
      <c r="V180">
        <f t="shared" ref="V180:V187" si="147">C180*D180*E180*U180</f>
        <v>0</v>
      </c>
      <c r="W180">
        <f t="shared" ref="W180:Y180" si="148">V180/1000</f>
        <v>0</v>
      </c>
      <c r="X180">
        <f t="shared" si="148"/>
        <v>0</v>
      </c>
      <c r="Y180">
        <f t="shared" si="148"/>
        <v>0</v>
      </c>
    </row>
    <row r="181" spans="1:25" x14ac:dyDescent="0.25">
      <c r="A181" s="21" t="s">
        <v>204</v>
      </c>
      <c r="B181" s="21">
        <v>1.5</v>
      </c>
      <c r="C181" s="21">
        <f t="shared" si="103"/>
        <v>0.5</v>
      </c>
      <c r="D181" s="21">
        <v>361</v>
      </c>
      <c r="E181" s="21">
        <v>1700</v>
      </c>
      <c r="F181" s="21" t="s">
        <v>31</v>
      </c>
      <c r="G181" s="21" t="s">
        <v>31</v>
      </c>
      <c r="H181" s="21" t="s">
        <v>31</v>
      </c>
      <c r="I181" s="21" t="s">
        <v>31</v>
      </c>
      <c r="J181" s="21" t="s">
        <v>31</v>
      </c>
      <c r="K181" s="21" t="s">
        <v>31</v>
      </c>
      <c r="L181" s="14">
        <v>22</v>
      </c>
      <c r="M181" s="21" t="s">
        <v>31</v>
      </c>
      <c r="N181" s="21" t="s">
        <v>31</v>
      </c>
      <c r="U181" s="14">
        <f t="shared" si="145"/>
        <v>22</v>
      </c>
      <c r="V181">
        <f>C181*D181*E181*U181*(1-0.25)</f>
        <v>5063025</v>
      </c>
      <c r="W181">
        <f t="shared" ref="W181:Y181" si="149">V181/1000</f>
        <v>5063.0249999999996</v>
      </c>
      <c r="X181">
        <f t="shared" si="149"/>
        <v>5.0630249999999997</v>
      </c>
      <c r="Y181">
        <f t="shared" si="149"/>
        <v>5.0630249999999996E-3</v>
      </c>
    </row>
    <row r="182" spans="1:25" x14ac:dyDescent="0.25">
      <c r="A182" s="21" t="s">
        <v>204</v>
      </c>
      <c r="B182" s="21">
        <v>2</v>
      </c>
      <c r="C182" s="21">
        <f t="shared" si="103"/>
        <v>0.5</v>
      </c>
      <c r="D182" s="21">
        <v>361</v>
      </c>
      <c r="E182" s="21">
        <v>1700</v>
      </c>
      <c r="F182" s="21" t="s">
        <v>31</v>
      </c>
      <c r="G182" s="21" t="s">
        <v>31</v>
      </c>
      <c r="H182" s="21" t="s">
        <v>31</v>
      </c>
      <c r="I182" s="21" t="s">
        <v>31</v>
      </c>
      <c r="J182" s="21" t="s">
        <v>31</v>
      </c>
      <c r="K182" s="21" t="s">
        <v>31</v>
      </c>
      <c r="L182" s="14">
        <v>11</v>
      </c>
      <c r="M182" s="21" t="s">
        <v>31</v>
      </c>
      <c r="N182" s="21" t="s">
        <v>31</v>
      </c>
      <c r="U182" s="14">
        <f t="shared" si="145"/>
        <v>11</v>
      </c>
      <c r="V182">
        <f>C182*D182*E182*U182*(1-0.25)</f>
        <v>2531512.5</v>
      </c>
      <c r="W182">
        <f t="shared" ref="W182:Y182" si="150">V182/1000</f>
        <v>2531.5124999999998</v>
      </c>
      <c r="X182">
        <f t="shared" si="150"/>
        <v>2.5315124999999998</v>
      </c>
      <c r="Y182">
        <f t="shared" si="150"/>
        <v>2.5315124999999998E-3</v>
      </c>
    </row>
    <row r="183" spans="1:25" x14ac:dyDescent="0.25">
      <c r="A183" s="21" t="s">
        <v>204</v>
      </c>
      <c r="B183" s="21">
        <v>2.5</v>
      </c>
      <c r="C183" s="21">
        <f t="shared" si="103"/>
        <v>0.75</v>
      </c>
      <c r="D183" s="21">
        <v>361</v>
      </c>
      <c r="E183" s="21">
        <v>1700</v>
      </c>
      <c r="F183" s="21" t="s">
        <v>31</v>
      </c>
      <c r="G183" s="21" t="s">
        <v>31</v>
      </c>
      <c r="H183" s="21" t="s">
        <v>31</v>
      </c>
      <c r="I183" s="21" t="s">
        <v>31</v>
      </c>
      <c r="J183" s="21" t="s">
        <v>31</v>
      </c>
      <c r="K183" s="21" t="s">
        <v>31</v>
      </c>
      <c r="L183" s="21" t="s">
        <v>31</v>
      </c>
      <c r="M183" s="21" t="s">
        <v>31</v>
      </c>
      <c r="N183" s="21" t="s">
        <v>31</v>
      </c>
      <c r="U183" s="22">
        <f t="shared" si="145"/>
        <v>0</v>
      </c>
      <c r="V183">
        <f t="shared" si="147"/>
        <v>0</v>
      </c>
      <c r="W183">
        <f t="shared" ref="W183:Y183" si="151">V183/1000</f>
        <v>0</v>
      </c>
      <c r="X183">
        <f t="shared" si="151"/>
        <v>0</v>
      </c>
      <c r="Y183">
        <f t="shared" si="151"/>
        <v>0</v>
      </c>
    </row>
    <row r="184" spans="1:25" x14ac:dyDescent="0.25">
      <c r="A184" s="21" t="s">
        <v>204</v>
      </c>
      <c r="B184" s="21">
        <v>3.5</v>
      </c>
      <c r="C184" s="21">
        <f t="shared" si="103"/>
        <v>1.5</v>
      </c>
      <c r="D184" s="21">
        <v>361</v>
      </c>
      <c r="E184" s="21">
        <v>1700</v>
      </c>
      <c r="F184" s="21" t="s">
        <v>31</v>
      </c>
      <c r="G184" s="21" t="s">
        <v>31</v>
      </c>
      <c r="H184" s="21" t="s">
        <v>31</v>
      </c>
      <c r="I184" s="21" t="s">
        <v>31</v>
      </c>
      <c r="J184" s="21" t="s">
        <v>31</v>
      </c>
      <c r="K184" s="21" t="s">
        <v>31</v>
      </c>
      <c r="L184" s="21" t="s">
        <v>31</v>
      </c>
      <c r="M184" s="21" t="s">
        <v>31</v>
      </c>
      <c r="N184" s="21" t="s">
        <v>31</v>
      </c>
      <c r="U184" s="22">
        <f t="shared" si="145"/>
        <v>0</v>
      </c>
      <c r="V184">
        <f t="shared" si="147"/>
        <v>0</v>
      </c>
      <c r="W184">
        <f t="shared" ref="W184:Y184" si="152">V184/1000</f>
        <v>0</v>
      </c>
      <c r="X184">
        <f t="shared" si="152"/>
        <v>0</v>
      </c>
      <c r="Y184">
        <f t="shared" si="152"/>
        <v>0</v>
      </c>
    </row>
    <row r="185" spans="1:25" x14ac:dyDescent="0.25">
      <c r="A185" s="21" t="s">
        <v>204</v>
      </c>
      <c r="B185" s="21">
        <v>5.5</v>
      </c>
      <c r="C185" s="21">
        <f t="shared" si="103"/>
        <v>1.75</v>
      </c>
      <c r="D185" s="21">
        <v>361</v>
      </c>
      <c r="E185" s="21">
        <v>1700</v>
      </c>
      <c r="F185" s="21" t="s">
        <v>31</v>
      </c>
      <c r="G185" s="21" t="s">
        <v>31</v>
      </c>
      <c r="H185" s="21" t="s">
        <v>31</v>
      </c>
      <c r="I185" s="21" t="s">
        <v>31</v>
      </c>
      <c r="J185" s="21" t="s">
        <v>31</v>
      </c>
      <c r="K185" s="21" t="s">
        <v>31</v>
      </c>
      <c r="L185" s="21" t="s">
        <v>31</v>
      </c>
      <c r="M185" s="21" t="s">
        <v>31</v>
      </c>
      <c r="N185" s="21" t="s">
        <v>31</v>
      </c>
      <c r="U185" s="22">
        <f t="shared" si="145"/>
        <v>0</v>
      </c>
      <c r="V185">
        <f t="shared" si="147"/>
        <v>0</v>
      </c>
      <c r="W185">
        <f t="shared" ref="W185:Y185" si="153">V185/1000</f>
        <v>0</v>
      </c>
      <c r="X185">
        <f t="shared" si="153"/>
        <v>0</v>
      </c>
      <c r="Y185">
        <f t="shared" si="153"/>
        <v>0</v>
      </c>
    </row>
    <row r="186" spans="1:25" x14ac:dyDescent="0.25">
      <c r="A186" s="21" t="s">
        <v>204</v>
      </c>
      <c r="B186" s="21">
        <v>7</v>
      </c>
      <c r="C186" s="21">
        <f t="shared" si="103"/>
        <v>1</v>
      </c>
      <c r="D186" s="21">
        <v>361</v>
      </c>
      <c r="E186" s="21">
        <v>1700</v>
      </c>
      <c r="F186" s="21" t="s">
        <v>31</v>
      </c>
      <c r="G186" s="21" t="s">
        <v>31</v>
      </c>
      <c r="H186" s="21" t="s">
        <v>31</v>
      </c>
      <c r="I186" s="21" t="s">
        <v>31</v>
      </c>
      <c r="J186" s="21" t="s">
        <v>31</v>
      </c>
      <c r="K186" s="21" t="s">
        <v>31</v>
      </c>
      <c r="L186" s="14">
        <v>26</v>
      </c>
      <c r="M186" s="21" t="s">
        <v>31</v>
      </c>
      <c r="N186" s="21" t="s">
        <v>31</v>
      </c>
      <c r="U186" s="14">
        <f t="shared" si="145"/>
        <v>26</v>
      </c>
      <c r="V186">
        <f>C186*D186*E186*U186*(1-0.25)</f>
        <v>11967150</v>
      </c>
      <c r="W186">
        <f t="shared" ref="W186:Y186" si="154">V186/1000</f>
        <v>11967.15</v>
      </c>
      <c r="X186">
        <f t="shared" si="154"/>
        <v>11.96715</v>
      </c>
      <c r="Y186">
        <f t="shared" si="154"/>
        <v>1.1967149999999999E-2</v>
      </c>
    </row>
    <row r="187" spans="1:25" x14ac:dyDescent="0.25">
      <c r="A187" s="21" t="s">
        <v>204</v>
      </c>
      <c r="B187" s="21">
        <v>7.5</v>
      </c>
      <c r="C187" s="21">
        <f>(B187-B186)/2+(B188-B187)/2</f>
        <v>0.5</v>
      </c>
      <c r="D187" s="21">
        <v>361</v>
      </c>
      <c r="E187" s="21">
        <v>1700</v>
      </c>
      <c r="F187" s="21" t="s">
        <v>31</v>
      </c>
      <c r="G187" s="21" t="s">
        <v>31</v>
      </c>
      <c r="H187" s="21" t="s">
        <v>31</v>
      </c>
      <c r="I187" s="21" t="s">
        <v>31</v>
      </c>
      <c r="J187" s="21" t="s">
        <v>31</v>
      </c>
      <c r="K187" s="21" t="s">
        <v>31</v>
      </c>
      <c r="L187" s="21" t="s">
        <v>31</v>
      </c>
      <c r="M187" s="21" t="s">
        <v>31</v>
      </c>
      <c r="N187" s="21" t="s">
        <v>31</v>
      </c>
      <c r="U187" s="22">
        <f t="shared" si="145"/>
        <v>0</v>
      </c>
      <c r="V187">
        <f t="shared" si="147"/>
        <v>0</v>
      </c>
      <c r="W187">
        <f t="shared" ref="W187:Y187" si="155">V187/1000</f>
        <v>0</v>
      </c>
      <c r="X187">
        <f t="shared" si="155"/>
        <v>0</v>
      </c>
      <c r="Y187">
        <f t="shared" si="155"/>
        <v>0</v>
      </c>
    </row>
    <row r="188" spans="1:25" x14ac:dyDescent="0.25">
      <c r="A188" s="21"/>
      <c r="B188" s="21">
        <v>8</v>
      </c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U188" s="22"/>
    </row>
    <row r="189" spans="1:25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U189" s="22"/>
    </row>
    <row r="190" spans="1:25" x14ac:dyDescent="0.25">
      <c r="A190" s="21" t="s">
        <v>187</v>
      </c>
      <c r="B190" s="21">
        <v>0.5</v>
      </c>
      <c r="C190" s="21">
        <f>(B190-B189)+(B191-B190)/2</f>
        <v>0.75</v>
      </c>
      <c r="D190" s="21">
        <v>361</v>
      </c>
      <c r="E190" s="21">
        <v>1500</v>
      </c>
      <c r="F190" s="21" t="s">
        <v>31</v>
      </c>
      <c r="G190" s="21" t="s">
        <v>31</v>
      </c>
      <c r="H190" s="21" t="s">
        <v>31</v>
      </c>
      <c r="I190" s="21" t="s">
        <v>31</v>
      </c>
      <c r="J190" s="21" t="s">
        <v>31</v>
      </c>
      <c r="K190" s="21" t="s">
        <v>31</v>
      </c>
      <c r="L190" s="14">
        <v>280</v>
      </c>
      <c r="M190" s="21" t="s">
        <v>31</v>
      </c>
      <c r="N190" s="21" t="s">
        <v>31</v>
      </c>
      <c r="U190" s="14">
        <f t="shared" ref="U190:U198" si="156">SUM(F190:N190)</f>
        <v>280</v>
      </c>
      <c r="V190">
        <f>C190*D190*E190*U190*(1-0.25)</f>
        <v>85286250</v>
      </c>
      <c r="W190">
        <f t="shared" ref="W190:Y190" si="157">V190/1000</f>
        <v>85286.25</v>
      </c>
      <c r="X190">
        <f t="shared" si="157"/>
        <v>85.286249999999995</v>
      </c>
      <c r="Y190">
        <f t="shared" si="157"/>
        <v>8.5286249999999994E-2</v>
      </c>
    </row>
    <row r="191" spans="1:25" x14ac:dyDescent="0.25">
      <c r="A191" s="21" t="s">
        <v>187</v>
      </c>
      <c r="B191" s="21">
        <v>1</v>
      </c>
      <c r="C191" s="21">
        <f t="shared" si="103"/>
        <v>0.5</v>
      </c>
      <c r="D191" s="21">
        <v>361</v>
      </c>
      <c r="E191" s="21">
        <v>1700</v>
      </c>
      <c r="F191" s="21" t="s">
        <v>31</v>
      </c>
      <c r="G191" s="21" t="s">
        <v>31</v>
      </c>
      <c r="H191" s="21" t="s">
        <v>31</v>
      </c>
      <c r="I191" s="21" t="s">
        <v>31</v>
      </c>
      <c r="J191" s="21" t="s">
        <v>31</v>
      </c>
      <c r="K191" s="21" t="s">
        <v>31</v>
      </c>
      <c r="L191" s="14">
        <v>180</v>
      </c>
      <c r="M191" s="21" t="s">
        <v>31</v>
      </c>
      <c r="N191" s="21" t="s">
        <v>31</v>
      </c>
      <c r="U191" s="14">
        <f t="shared" si="156"/>
        <v>180</v>
      </c>
      <c r="V191">
        <f>C191*D191*E191*U191*(1-0.25)</f>
        <v>41424750</v>
      </c>
      <c r="W191">
        <f t="shared" ref="W191:Y191" si="158">V191/1000</f>
        <v>41424.75</v>
      </c>
      <c r="X191">
        <f t="shared" si="158"/>
        <v>41.424750000000003</v>
      </c>
      <c r="Y191">
        <f t="shared" si="158"/>
        <v>4.1424750000000003E-2</v>
      </c>
    </row>
    <row r="192" spans="1:25" x14ac:dyDescent="0.25">
      <c r="A192" s="21" t="s">
        <v>187</v>
      </c>
      <c r="B192" s="21">
        <v>1.5</v>
      </c>
      <c r="C192" s="21">
        <f t="shared" si="103"/>
        <v>0.5</v>
      </c>
      <c r="D192" s="21">
        <v>361</v>
      </c>
      <c r="E192" s="21">
        <v>1700</v>
      </c>
      <c r="F192" s="21" t="s">
        <v>31</v>
      </c>
      <c r="G192" s="21" t="s">
        <v>31</v>
      </c>
      <c r="H192" s="21" t="s">
        <v>31</v>
      </c>
      <c r="I192" s="21" t="s">
        <v>31</v>
      </c>
      <c r="J192" s="21" t="s">
        <v>31</v>
      </c>
      <c r="K192" s="21" t="s">
        <v>31</v>
      </c>
      <c r="L192" s="14">
        <v>29</v>
      </c>
      <c r="M192" s="21" t="s">
        <v>31</v>
      </c>
      <c r="N192" s="21" t="s">
        <v>31</v>
      </c>
      <c r="U192" s="14">
        <f t="shared" si="156"/>
        <v>29</v>
      </c>
      <c r="V192">
        <f>C192*D192*E192*U192*(1-0.25)</f>
        <v>6673987.5</v>
      </c>
      <c r="W192">
        <f t="shared" ref="W192:Y192" si="159">V192/1000</f>
        <v>6673.9875000000002</v>
      </c>
      <c r="X192">
        <f t="shared" si="159"/>
        <v>6.6739875</v>
      </c>
      <c r="Y192">
        <f t="shared" si="159"/>
        <v>6.6739874999999999E-3</v>
      </c>
    </row>
    <row r="193" spans="1:25" x14ac:dyDescent="0.25">
      <c r="A193" s="21" t="s">
        <v>187</v>
      </c>
      <c r="B193" s="21">
        <v>2</v>
      </c>
      <c r="C193" s="21">
        <f t="shared" si="103"/>
        <v>0.5</v>
      </c>
      <c r="D193" s="21">
        <v>361</v>
      </c>
      <c r="E193" s="21">
        <v>1700</v>
      </c>
      <c r="F193" s="21" t="s">
        <v>31</v>
      </c>
      <c r="G193" s="21" t="s">
        <v>31</v>
      </c>
      <c r="H193" s="21" t="s">
        <v>31</v>
      </c>
      <c r="I193" s="21" t="s">
        <v>31</v>
      </c>
      <c r="J193" s="21" t="s">
        <v>31</v>
      </c>
      <c r="K193" s="21" t="s">
        <v>31</v>
      </c>
      <c r="L193" s="14">
        <v>22</v>
      </c>
      <c r="M193" s="21" t="s">
        <v>31</v>
      </c>
      <c r="N193" s="21" t="s">
        <v>31</v>
      </c>
      <c r="U193" s="14">
        <f t="shared" si="156"/>
        <v>22</v>
      </c>
      <c r="V193">
        <f>C193*D193*E193*U193*(1-0.25)</f>
        <v>5063025</v>
      </c>
      <c r="W193">
        <f t="shared" ref="W193:Y193" si="160">V193/1000</f>
        <v>5063.0249999999996</v>
      </c>
      <c r="X193">
        <f t="shared" si="160"/>
        <v>5.0630249999999997</v>
      </c>
      <c r="Y193">
        <f t="shared" si="160"/>
        <v>5.0630249999999996E-3</v>
      </c>
    </row>
    <row r="194" spans="1:25" x14ac:dyDescent="0.25">
      <c r="A194" s="21" t="s">
        <v>187</v>
      </c>
      <c r="B194" s="21">
        <v>2.5</v>
      </c>
      <c r="C194" s="21">
        <f t="shared" si="103"/>
        <v>0.75</v>
      </c>
      <c r="D194" s="21">
        <v>361</v>
      </c>
      <c r="E194" s="21">
        <v>1700</v>
      </c>
      <c r="F194" s="21" t="s">
        <v>31</v>
      </c>
      <c r="G194" s="21" t="s">
        <v>31</v>
      </c>
      <c r="H194" s="21" t="s">
        <v>31</v>
      </c>
      <c r="I194" s="21" t="s">
        <v>31</v>
      </c>
      <c r="J194" s="21" t="s">
        <v>31</v>
      </c>
      <c r="K194" s="21" t="s">
        <v>31</v>
      </c>
      <c r="L194" s="14">
        <v>14</v>
      </c>
      <c r="M194" s="21" t="s">
        <v>31</v>
      </c>
      <c r="N194" s="21" t="s">
        <v>31</v>
      </c>
      <c r="U194" s="14">
        <f t="shared" si="156"/>
        <v>14</v>
      </c>
      <c r="V194">
        <f>C194*D194*E194*U194*(1-0.25)</f>
        <v>4832887.5</v>
      </c>
      <c r="W194">
        <f t="shared" ref="W194:Y194" si="161">V194/1000</f>
        <v>4832.8874999999998</v>
      </c>
      <c r="X194">
        <f t="shared" si="161"/>
        <v>4.8328875</v>
      </c>
      <c r="Y194">
        <f t="shared" si="161"/>
        <v>4.8328874999999999E-3</v>
      </c>
    </row>
    <row r="195" spans="1:25" x14ac:dyDescent="0.25">
      <c r="A195" s="21" t="s">
        <v>187</v>
      </c>
      <c r="B195" s="21">
        <v>3.5</v>
      </c>
      <c r="C195" s="21">
        <f t="shared" si="103"/>
        <v>1.5</v>
      </c>
      <c r="D195" s="21">
        <v>361</v>
      </c>
      <c r="E195" s="21">
        <v>1700</v>
      </c>
      <c r="F195" s="21" t="s">
        <v>31</v>
      </c>
      <c r="G195" s="21" t="s">
        <v>31</v>
      </c>
      <c r="H195" s="21" t="s">
        <v>31</v>
      </c>
      <c r="I195" s="21" t="s">
        <v>31</v>
      </c>
      <c r="J195" s="21" t="s">
        <v>31</v>
      </c>
      <c r="K195" s="21" t="s">
        <v>31</v>
      </c>
      <c r="L195" s="21" t="s">
        <v>31</v>
      </c>
      <c r="M195" s="21" t="s">
        <v>31</v>
      </c>
      <c r="N195" s="21" t="s">
        <v>31</v>
      </c>
      <c r="U195" s="22">
        <f t="shared" si="156"/>
        <v>0</v>
      </c>
      <c r="V195">
        <f t="shared" ref="V195:V196" si="162">C195*D195*E195*U195</f>
        <v>0</v>
      </c>
      <c r="W195">
        <f t="shared" ref="W195:Y195" si="163">V195/1000</f>
        <v>0</v>
      </c>
      <c r="X195">
        <f t="shared" si="163"/>
        <v>0</v>
      </c>
      <c r="Y195">
        <f t="shared" si="163"/>
        <v>0</v>
      </c>
    </row>
    <row r="196" spans="1:25" x14ac:dyDescent="0.25">
      <c r="A196" s="21" t="s">
        <v>187</v>
      </c>
      <c r="B196" s="21">
        <v>5.5</v>
      </c>
      <c r="C196" s="21">
        <f t="shared" si="103"/>
        <v>1.5</v>
      </c>
      <c r="D196" s="21">
        <v>361</v>
      </c>
      <c r="E196" s="21">
        <v>1700</v>
      </c>
      <c r="F196" s="21" t="s">
        <v>31</v>
      </c>
      <c r="G196" s="21" t="s">
        <v>31</v>
      </c>
      <c r="H196" s="21" t="s">
        <v>31</v>
      </c>
      <c r="I196" s="21" t="s">
        <v>31</v>
      </c>
      <c r="J196" s="21" t="s">
        <v>31</v>
      </c>
      <c r="K196" s="21" t="s">
        <v>31</v>
      </c>
      <c r="L196" s="21" t="s">
        <v>31</v>
      </c>
      <c r="M196" s="21" t="s">
        <v>31</v>
      </c>
      <c r="N196" s="21" t="s">
        <v>31</v>
      </c>
      <c r="U196" s="22">
        <f t="shared" si="156"/>
        <v>0</v>
      </c>
      <c r="V196">
        <f t="shared" si="162"/>
        <v>0</v>
      </c>
      <c r="W196">
        <f t="shared" ref="W196:Y196" si="164">V196/1000</f>
        <v>0</v>
      </c>
      <c r="X196">
        <f t="shared" si="164"/>
        <v>0</v>
      </c>
      <c r="Y196">
        <f t="shared" si="164"/>
        <v>0</v>
      </c>
    </row>
    <row r="197" spans="1:25" x14ac:dyDescent="0.25">
      <c r="A197" s="21" t="s">
        <v>187</v>
      </c>
      <c r="B197" s="21">
        <v>6.5</v>
      </c>
      <c r="C197" s="21">
        <f t="shared" si="103"/>
        <v>1.25</v>
      </c>
      <c r="D197" s="21">
        <v>361</v>
      </c>
      <c r="E197" s="21">
        <v>1700</v>
      </c>
      <c r="F197" s="21" t="s">
        <v>31</v>
      </c>
      <c r="G197" s="21" t="s">
        <v>31</v>
      </c>
      <c r="H197" s="21" t="s">
        <v>31</v>
      </c>
      <c r="I197" s="21" t="s">
        <v>31</v>
      </c>
      <c r="J197" s="21" t="s">
        <v>31</v>
      </c>
      <c r="K197" s="21" t="s">
        <v>31</v>
      </c>
      <c r="L197" s="14">
        <v>16</v>
      </c>
      <c r="M197" s="21" t="s">
        <v>31</v>
      </c>
      <c r="N197" s="21" t="s">
        <v>31</v>
      </c>
      <c r="U197" s="14">
        <f t="shared" si="156"/>
        <v>16</v>
      </c>
      <c r="V197">
        <f>C197*D197*E197*U197*(1-0.25)</f>
        <v>9205500</v>
      </c>
      <c r="W197">
        <f t="shared" ref="W197:Y197" si="165">V197/1000</f>
        <v>9205.5</v>
      </c>
      <c r="X197">
        <f t="shared" si="165"/>
        <v>9.2055000000000007</v>
      </c>
      <c r="Y197">
        <f t="shared" si="165"/>
        <v>9.2055000000000001E-3</v>
      </c>
    </row>
    <row r="198" spans="1:25" x14ac:dyDescent="0.25">
      <c r="A198" s="21" t="s">
        <v>187</v>
      </c>
      <c r="B198" s="21">
        <v>8</v>
      </c>
      <c r="C198" s="21">
        <f>(B198-B197)/2</f>
        <v>0.75</v>
      </c>
      <c r="D198" s="21">
        <v>361</v>
      </c>
      <c r="E198" s="21">
        <v>1700</v>
      </c>
      <c r="F198" s="21" t="s">
        <v>31</v>
      </c>
      <c r="G198" s="21" t="s">
        <v>31</v>
      </c>
      <c r="H198" s="21" t="s">
        <v>31</v>
      </c>
      <c r="I198" s="21" t="s">
        <v>31</v>
      </c>
      <c r="J198" s="21" t="s">
        <v>31</v>
      </c>
      <c r="K198" s="21" t="s">
        <v>31</v>
      </c>
      <c r="L198" s="14">
        <v>11</v>
      </c>
      <c r="M198" s="21" t="s">
        <v>31</v>
      </c>
      <c r="N198" s="21" t="s">
        <v>31</v>
      </c>
      <c r="U198" s="14">
        <f t="shared" si="156"/>
        <v>11</v>
      </c>
      <c r="V198">
        <f>C198*D198*E198*U198*(1-0.25)</f>
        <v>3797268.75</v>
      </c>
      <c r="W198">
        <f t="shared" ref="W198:Y198" si="166">V198/1000</f>
        <v>3797.2687500000002</v>
      </c>
      <c r="X198">
        <f t="shared" si="166"/>
        <v>3.7972687500000002</v>
      </c>
      <c r="Y198">
        <f t="shared" si="166"/>
        <v>3.7972687500000004E-3</v>
      </c>
    </row>
    <row r="199" spans="1:25" x14ac:dyDescent="0.25">
      <c r="A199" s="21"/>
      <c r="B199" s="21"/>
      <c r="C199" s="21"/>
      <c r="D199" s="21"/>
      <c r="E199" s="21"/>
      <c r="F199" s="21" t="s">
        <v>1</v>
      </c>
      <c r="G199" s="21" t="s">
        <v>2</v>
      </c>
      <c r="H199" s="21" t="s">
        <v>3</v>
      </c>
      <c r="I199" s="21" t="s">
        <v>4</v>
      </c>
      <c r="J199" s="21" t="s">
        <v>5</v>
      </c>
      <c r="K199" s="21" t="s">
        <v>6</v>
      </c>
      <c r="L199" s="21" t="s">
        <v>7</v>
      </c>
      <c r="M199" s="21" t="s">
        <v>8</v>
      </c>
      <c r="N199" s="21" t="s">
        <v>9</v>
      </c>
      <c r="U199" s="22"/>
    </row>
    <row r="200" spans="1:25" x14ac:dyDescent="0.25">
      <c r="A200" s="21"/>
      <c r="B200" s="21"/>
      <c r="C200" s="21"/>
      <c r="D200" s="21"/>
      <c r="E200" s="21"/>
      <c r="F200" s="21" t="s">
        <v>18</v>
      </c>
      <c r="G200" s="21" t="s">
        <v>18</v>
      </c>
      <c r="H200" s="21" t="s">
        <v>18</v>
      </c>
      <c r="I200" s="21" t="s">
        <v>18</v>
      </c>
      <c r="J200" s="21" t="s">
        <v>18</v>
      </c>
      <c r="K200" s="21" t="s">
        <v>18</v>
      </c>
      <c r="L200" s="21" t="s">
        <v>18</v>
      </c>
      <c r="M200" s="21" t="s">
        <v>18</v>
      </c>
      <c r="N200" s="21" t="s">
        <v>18</v>
      </c>
      <c r="U200" s="22"/>
    </row>
    <row r="201" spans="1:25" x14ac:dyDescent="0.25">
      <c r="A201" s="21" t="s">
        <v>188</v>
      </c>
      <c r="B201" s="21">
        <v>0.5</v>
      </c>
      <c r="C201" s="21">
        <f t="shared" ref="C201:C265" si="167">(B201-B200)/2+(B202-B201)/2</f>
        <v>0.5</v>
      </c>
      <c r="D201" s="21">
        <v>361</v>
      </c>
      <c r="E201" s="21">
        <v>1500</v>
      </c>
      <c r="F201" s="21" t="s">
        <v>31</v>
      </c>
      <c r="G201" s="21" t="s">
        <v>31</v>
      </c>
      <c r="H201" s="21" t="s">
        <v>31</v>
      </c>
      <c r="I201" s="21" t="s">
        <v>31</v>
      </c>
      <c r="J201" s="21" t="s">
        <v>31</v>
      </c>
      <c r="K201" s="21" t="s">
        <v>31</v>
      </c>
      <c r="L201" s="14">
        <v>99</v>
      </c>
      <c r="M201" s="21" t="s">
        <v>31</v>
      </c>
      <c r="N201" s="21" t="s">
        <v>31</v>
      </c>
      <c r="U201" s="14">
        <f t="shared" ref="U201:U209" si="168">SUM(F201:N201)</f>
        <v>99</v>
      </c>
      <c r="V201">
        <f>C201*D201*E201*U201*(1-0.25)</f>
        <v>20103187.5</v>
      </c>
      <c r="W201">
        <f t="shared" ref="W201:Y201" si="169">V201/1000</f>
        <v>20103.1875</v>
      </c>
      <c r="X201">
        <f t="shared" si="169"/>
        <v>20.103187500000001</v>
      </c>
      <c r="Y201">
        <f t="shared" si="169"/>
        <v>2.0103187500000001E-2</v>
      </c>
    </row>
    <row r="202" spans="1:25" x14ac:dyDescent="0.25">
      <c r="A202" s="21" t="s">
        <v>188</v>
      </c>
      <c r="B202" s="21">
        <v>1</v>
      </c>
      <c r="C202" s="21">
        <f t="shared" si="167"/>
        <v>0.5</v>
      </c>
      <c r="D202" s="21">
        <v>361</v>
      </c>
      <c r="E202" s="21">
        <v>1700</v>
      </c>
      <c r="F202" s="21" t="s">
        <v>31</v>
      </c>
      <c r="G202" s="21" t="s">
        <v>31</v>
      </c>
      <c r="H202" s="21" t="s">
        <v>31</v>
      </c>
      <c r="I202" s="21" t="s">
        <v>31</v>
      </c>
      <c r="J202" s="21" t="s">
        <v>31</v>
      </c>
      <c r="K202" s="21" t="s">
        <v>31</v>
      </c>
      <c r="L202" s="14">
        <v>130</v>
      </c>
      <c r="M202" s="21" t="s">
        <v>31</v>
      </c>
      <c r="N202" s="21" t="s">
        <v>31</v>
      </c>
      <c r="U202" s="14">
        <f t="shared" si="168"/>
        <v>130</v>
      </c>
      <c r="V202">
        <f>C202*D202*E202*U202*(1-0.25)</f>
        <v>29917875</v>
      </c>
      <c r="W202">
        <f t="shared" ref="W202:Y202" si="170">V202/1000</f>
        <v>29917.875</v>
      </c>
      <c r="X202">
        <f t="shared" si="170"/>
        <v>29.917874999999999</v>
      </c>
      <c r="Y202">
        <f t="shared" si="170"/>
        <v>2.9917875E-2</v>
      </c>
    </row>
    <row r="203" spans="1:25" x14ac:dyDescent="0.25">
      <c r="A203" s="21" t="s">
        <v>188</v>
      </c>
      <c r="B203" s="21">
        <v>1.5</v>
      </c>
      <c r="C203" s="21">
        <f t="shared" si="167"/>
        <v>0.5</v>
      </c>
      <c r="D203" s="21">
        <v>361</v>
      </c>
      <c r="E203" s="21">
        <v>1700</v>
      </c>
      <c r="F203" s="21" t="s">
        <v>31</v>
      </c>
      <c r="G203" s="21" t="s">
        <v>31</v>
      </c>
      <c r="H203" s="21" t="s">
        <v>31</v>
      </c>
      <c r="I203" s="21" t="s">
        <v>31</v>
      </c>
      <c r="J203" s="21" t="s">
        <v>31</v>
      </c>
      <c r="K203" s="21" t="s">
        <v>31</v>
      </c>
      <c r="L203" s="14">
        <v>29</v>
      </c>
      <c r="M203" s="21" t="s">
        <v>31</v>
      </c>
      <c r="N203" s="21" t="s">
        <v>31</v>
      </c>
      <c r="U203" s="14">
        <f t="shared" si="168"/>
        <v>29</v>
      </c>
      <c r="V203">
        <f t="shared" ref="V203:V209" si="171">C203*D203*E203*U203*(1-0.25)</f>
        <v>6673987.5</v>
      </c>
      <c r="W203">
        <f t="shared" ref="W203:Y203" si="172">V203/1000</f>
        <v>6673.9875000000002</v>
      </c>
      <c r="X203">
        <f t="shared" si="172"/>
        <v>6.6739875</v>
      </c>
      <c r="Y203">
        <f t="shared" si="172"/>
        <v>6.6739874999999999E-3</v>
      </c>
    </row>
    <row r="204" spans="1:25" x14ac:dyDescent="0.25">
      <c r="A204" s="21" t="s">
        <v>188</v>
      </c>
      <c r="B204" s="21">
        <v>2</v>
      </c>
      <c r="C204" s="21">
        <f t="shared" si="167"/>
        <v>0.5</v>
      </c>
      <c r="D204" s="21">
        <v>361</v>
      </c>
      <c r="E204" s="21">
        <v>1700</v>
      </c>
      <c r="F204" s="21" t="s">
        <v>31</v>
      </c>
      <c r="G204" s="21" t="s">
        <v>31</v>
      </c>
      <c r="H204" s="21" t="s">
        <v>31</v>
      </c>
      <c r="I204" s="21" t="s">
        <v>31</v>
      </c>
      <c r="J204" s="21" t="s">
        <v>31</v>
      </c>
      <c r="K204" s="21" t="s">
        <v>31</v>
      </c>
      <c r="L204" s="14">
        <v>20</v>
      </c>
      <c r="M204" s="21" t="s">
        <v>31</v>
      </c>
      <c r="N204" s="21" t="s">
        <v>31</v>
      </c>
      <c r="U204" s="14">
        <f t="shared" si="168"/>
        <v>20</v>
      </c>
      <c r="V204">
        <f t="shared" si="171"/>
        <v>4602750</v>
      </c>
      <c r="W204">
        <f t="shared" ref="W204:Y204" si="173">V204/1000</f>
        <v>4602.75</v>
      </c>
      <c r="X204">
        <f t="shared" si="173"/>
        <v>4.6027500000000003</v>
      </c>
      <c r="Y204">
        <f t="shared" si="173"/>
        <v>4.6027500000000001E-3</v>
      </c>
    </row>
    <row r="205" spans="1:25" x14ac:dyDescent="0.25">
      <c r="A205" s="21" t="s">
        <v>188</v>
      </c>
      <c r="B205" s="21">
        <v>2.5</v>
      </c>
      <c r="C205" s="21">
        <f t="shared" si="167"/>
        <v>0.75</v>
      </c>
      <c r="D205" s="21">
        <v>361</v>
      </c>
      <c r="E205" s="21">
        <v>1700</v>
      </c>
      <c r="F205" s="21" t="s">
        <v>31</v>
      </c>
      <c r="G205" s="21" t="s">
        <v>31</v>
      </c>
      <c r="H205" s="21" t="s">
        <v>31</v>
      </c>
      <c r="I205" s="21" t="s">
        <v>31</v>
      </c>
      <c r="J205" s="21" t="s">
        <v>31</v>
      </c>
      <c r="K205" s="21" t="s">
        <v>31</v>
      </c>
      <c r="L205" s="14">
        <v>26</v>
      </c>
      <c r="M205" s="21" t="s">
        <v>31</v>
      </c>
      <c r="N205" s="21" t="s">
        <v>31</v>
      </c>
      <c r="U205" s="14">
        <f t="shared" si="168"/>
        <v>26</v>
      </c>
      <c r="V205">
        <f t="shared" si="171"/>
        <v>8975362.5</v>
      </c>
      <c r="W205">
        <f t="shared" ref="W205:Y205" si="174">V205/1000</f>
        <v>8975.3624999999993</v>
      </c>
      <c r="X205">
        <f t="shared" si="174"/>
        <v>8.9753624999999992</v>
      </c>
      <c r="Y205">
        <f t="shared" si="174"/>
        <v>8.9753624999999986E-3</v>
      </c>
    </row>
    <row r="206" spans="1:25" x14ac:dyDescent="0.25">
      <c r="A206" s="21" t="s">
        <v>188</v>
      </c>
      <c r="B206" s="21">
        <v>3.5</v>
      </c>
      <c r="C206" s="21">
        <f t="shared" si="167"/>
        <v>1</v>
      </c>
      <c r="D206" s="21">
        <v>361</v>
      </c>
      <c r="E206" s="21">
        <v>1700</v>
      </c>
      <c r="F206" s="21" t="s">
        <v>31</v>
      </c>
      <c r="G206" s="21" t="s">
        <v>31</v>
      </c>
      <c r="H206" s="21" t="s">
        <v>31</v>
      </c>
      <c r="I206" s="21" t="s">
        <v>31</v>
      </c>
      <c r="J206" s="21" t="s">
        <v>31</v>
      </c>
      <c r="K206" s="21" t="s">
        <v>31</v>
      </c>
      <c r="L206" s="14">
        <v>24</v>
      </c>
      <c r="M206" s="21" t="s">
        <v>31</v>
      </c>
      <c r="N206" s="21" t="s">
        <v>31</v>
      </c>
      <c r="U206" s="14">
        <f t="shared" si="168"/>
        <v>24</v>
      </c>
      <c r="V206">
        <f t="shared" si="171"/>
        <v>11046600</v>
      </c>
      <c r="W206">
        <f t="shared" ref="W206:Y206" si="175">V206/1000</f>
        <v>11046.6</v>
      </c>
      <c r="X206">
        <f t="shared" si="175"/>
        <v>11.0466</v>
      </c>
      <c r="Y206">
        <f t="shared" si="175"/>
        <v>1.10466E-2</v>
      </c>
    </row>
    <row r="207" spans="1:25" x14ac:dyDescent="0.25">
      <c r="A207" s="21" t="s">
        <v>188</v>
      </c>
      <c r="B207" s="21">
        <v>4.5</v>
      </c>
      <c r="C207" s="21">
        <f t="shared" si="167"/>
        <v>1</v>
      </c>
      <c r="D207" s="21">
        <v>361</v>
      </c>
      <c r="E207" s="21">
        <v>1700</v>
      </c>
      <c r="F207" s="21" t="s">
        <v>31</v>
      </c>
      <c r="G207" s="21" t="s">
        <v>31</v>
      </c>
      <c r="H207" s="21" t="s">
        <v>31</v>
      </c>
      <c r="I207" s="21" t="s">
        <v>31</v>
      </c>
      <c r="J207" s="21" t="s">
        <v>31</v>
      </c>
      <c r="K207" s="21" t="s">
        <v>31</v>
      </c>
      <c r="L207" s="14">
        <v>16</v>
      </c>
      <c r="M207" s="21" t="s">
        <v>31</v>
      </c>
      <c r="N207" s="21" t="s">
        <v>31</v>
      </c>
      <c r="U207" s="14">
        <f t="shared" si="168"/>
        <v>16</v>
      </c>
      <c r="V207">
        <f t="shared" si="171"/>
        <v>7364400</v>
      </c>
      <c r="W207">
        <f t="shared" ref="W207:Y207" si="176">V207/1000</f>
        <v>7364.4</v>
      </c>
      <c r="X207">
        <f t="shared" si="176"/>
        <v>7.3643999999999998</v>
      </c>
      <c r="Y207">
        <f t="shared" si="176"/>
        <v>7.3644000000000001E-3</v>
      </c>
    </row>
    <row r="208" spans="1:25" x14ac:dyDescent="0.25">
      <c r="A208" s="21" t="s">
        <v>188</v>
      </c>
      <c r="B208" s="21">
        <v>5.5</v>
      </c>
      <c r="C208" s="21">
        <f t="shared" si="167"/>
        <v>1.5</v>
      </c>
      <c r="D208" s="21">
        <v>361</v>
      </c>
      <c r="E208" s="21">
        <v>1700</v>
      </c>
      <c r="F208" s="21" t="s">
        <v>31</v>
      </c>
      <c r="G208" s="21" t="s">
        <v>31</v>
      </c>
      <c r="H208" s="21" t="s">
        <v>31</v>
      </c>
      <c r="I208" s="21" t="s">
        <v>31</v>
      </c>
      <c r="J208" s="21" t="s">
        <v>31</v>
      </c>
      <c r="K208" s="21" t="s">
        <v>31</v>
      </c>
      <c r="L208" s="14">
        <v>40</v>
      </c>
      <c r="M208" s="21" t="s">
        <v>31</v>
      </c>
      <c r="N208" s="21" t="s">
        <v>31</v>
      </c>
      <c r="U208" s="14">
        <f t="shared" si="168"/>
        <v>40</v>
      </c>
      <c r="V208">
        <f t="shared" si="171"/>
        <v>27616500</v>
      </c>
      <c r="W208">
        <f t="shared" ref="W208:Y208" si="177">V208/1000</f>
        <v>27616.5</v>
      </c>
      <c r="X208">
        <f t="shared" si="177"/>
        <v>27.616499999999998</v>
      </c>
      <c r="Y208">
        <f t="shared" si="177"/>
        <v>2.7616499999999999E-2</v>
      </c>
    </row>
    <row r="209" spans="1:25" x14ac:dyDescent="0.25">
      <c r="A209" s="21" t="s">
        <v>188</v>
      </c>
      <c r="B209" s="21">
        <v>7.5</v>
      </c>
      <c r="C209" s="21">
        <f>(B209-B208)/2+(B210-B209)/2</f>
        <v>1.25</v>
      </c>
      <c r="D209" s="21">
        <v>361</v>
      </c>
      <c r="E209" s="21">
        <v>1700</v>
      </c>
      <c r="F209" s="21" t="s">
        <v>31</v>
      </c>
      <c r="G209" s="21" t="s">
        <v>31</v>
      </c>
      <c r="H209" s="21" t="s">
        <v>31</v>
      </c>
      <c r="I209" s="21" t="s">
        <v>31</v>
      </c>
      <c r="J209" s="21" t="s">
        <v>31</v>
      </c>
      <c r="K209" s="21" t="s">
        <v>31</v>
      </c>
      <c r="L209" s="14">
        <v>26</v>
      </c>
      <c r="M209" s="21" t="s">
        <v>31</v>
      </c>
      <c r="N209" s="21" t="s">
        <v>31</v>
      </c>
      <c r="U209" s="14">
        <f t="shared" si="168"/>
        <v>26</v>
      </c>
      <c r="V209">
        <f t="shared" si="171"/>
        <v>14958937.5</v>
      </c>
      <c r="W209">
        <f t="shared" ref="W209:Y209" si="178">V209/1000</f>
        <v>14958.9375</v>
      </c>
      <c r="X209">
        <f t="shared" si="178"/>
        <v>14.958937499999999</v>
      </c>
      <c r="Y209">
        <f t="shared" si="178"/>
        <v>1.49589375E-2</v>
      </c>
    </row>
    <row r="210" spans="1:25" x14ac:dyDescent="0.25">
      <c r="A210" s="21"/>
      <c r="B210" s="21">
        <v>8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U210" s="22"/>
    </row>
    <row r="211" spans="1:25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U211" s="22"/>
    </row>
    <row r="212" spans="1:25" x14ac:dyDescent="0.25">
      <c r="A212" s="21" t="s">
        <v>189</v>
      </c>
      <c r="B212" s="21">
        <v>0.5</v>
      </c>
      <c r="C212" s="21">
        <f>(B212-B211)+(B213-B212)/2</f>
        <v>0.75</v>
      </c>
      <c r="D212" s="21">
        <v>361</v>
      </c>
      <c r="E212" s="21">
        <v>1500</v>
      </c>
      <c r="F212" s="21" t="s">
        <v>31</v>
      </c>
      <c r="G212" s="21" t="s">
        <v>31</v>
      </c>
      <c r="H212" s="21" t="s">
        <v>31</v>
      </c>
      <c r="I212" s="21" t="s">
        <v>31</v>
      </c>
      <c r="J212" s="21" t="s">
        <v>31</v>
      </c>
      <c r="K212" s="21" t="s">
        <v>31</v>
      </c>
      <c r="L212" s="14">
        <v>32</v>
      </c>
      <c r="M212" s="21" t="s">
        <v>31</v>
      </c>
      <c r="N212" s="21" t="s">
        <v>31</v>
      </c>
      <c r="U212" s="14">
        <f t="shared" ref="U212:U220" si="179">SUM(F212:N212)</f>
        <v>32</v>
      </c>
      <c r="V212">
        <f>C212*D212*E212*U212*(1-0.25)</f>
        <v>9747000</v>
      </c>
      <c r="W212">
        <f t="shared" ref="W212:Y212" si="180">V212/1000</f>
        <v>9747</v>
      </c>
      <c r="X212">
        <f t="shared" si="180"/>
        <v>9.7469999999999999</v>
      </c>
      <c r="Y212">
        <f t="shared" si="180"/>
        <v>9.7470000000000005E-3</v>
      </c>
    </row>
    <row r="213" spans="1:25" x14ac:dyDescent="0.25">
      <c r="A213" s="21" t="s">
        <v>189</v>
      </c>
      <c r="B213" s="21">
        <v>1</v>
      </c>
      <c r="C213" s="21">
        <f t="shared" si="167"/>
        <v>0.5</v>
      </c>
      <c r="D213" s="21">
        <v>361</v>
      </c>
      <c r="E213" s="21">
        <v>1700</v>
      </c>
      <c r="F213" s="21" t="s">
        <v>31</v>
      </c>
      <c r="G213" s="21" t="s">
        <v>31</v>
      </c>
      <c r="H213" s="21" t="s">
        <v>31</v>
      </c>
      <c r="I213" s="21" t="s">
        <v>31</v>
      </c>
      <c r="J213" s="21" t="s">
        <v>31</v>
      </c>
      <c r="K213" s="21" t="s">
        <v>31</v>
      </c>
      <c r="L213" s="14">
        <v>14</v>
      </c>
      <c r="M213" s="21" t="s">
        <v>31</v>
      </c>
      <c r="N213" s="21" t="s">
        <v>31</v>
      </c>
      <c r="U213" s="14">
        <f t="shared" si="179"/>
        <v>14</v>
      </c>
      <c r="V213">
        <f>C213*D213*E213*U213*(1-0.25)</f>
        <v>3221925</v>
      </c>
      <c r="W213">
        <f t="shared" ref="W213:Y213" si="181">V213/1000</f>
        <v>3221.9250000000002</v>
      </c>
      <c r="X213">
        <f t="shared" si="181"/>
        <v>3.2219250000000001</v>
      </c>
      <c r="Y213">
        <f t="shared" si="181"/>
        <v>3.221925E-3</v>
      </c>
    </row>
    <row r="214" spans="1:25" x14ac:dyDescent="0.25">
      <c r="A214" s="21" t="s">
        <v>189</v>
      </c>
      <c r="B214" s="21">
        <v>1.5</v>
      </c>
      <c r="C214" s="21">
        <f t="shared" si="167"/>
        <v>0.5</v>
      </c>
      <c r="D214" s="21">
        <v>361</v>
      </c>
      <c r="E214" s="21">
        <v>1700</v>
      </c>
      <c r="F214" s="21" t="s">
        <v>31</v>
      </c>
      <c r="G214" s="21" t="s">
        <v>31</v>
      </c>
      <c r="H214" s="21" t="s">
        <v>31</v>
      </c>
      <c r="I214" s="21" t="s">
        <v>31</v>
      </c>
      <c r="J214" s="21" t="s">
        <v>31</v>
      </c>
      <c r="K214" s="21" t="s">
        <v>31</v>
      </c>
      <c r="L214" s="21" t="s">
        <v>31</v>
      </c>
      <c r="M214" s="21" t="s">
        <v>31</v>
      </c>
      <c r="N214" s="21" t="s">
        <v>31</v>
      </c>
      <c r="U214" s="22">
        <f t="shared" si="179"/>
        <v>0</v>
      </c>
      <c r="V214">
        <f t="shared" ref="V214:V220" si="182">C214*D214*E214*U214</f>
        <v>0</v>
      </c>
      <c r="W214">
        <f t="shared" ref="W214:Y214" si="183">V214/1000</f>
        <v>0</v>
      </c>
      <c r="X214">
        <f t="shared" si="183"/>
        <v>0</v>
      </c>
      <c r="Y214">
        <f t="shared" si="183"/>
        <v>0</v>
      </c>
    </row>
    <row r="215" spans="1:25" x14ac:dyDescent="0.25">
      <c r="A215" s="21" t="s">
        <v>189</v>
      </c>
      <c r="B215" s="21">
        <v>2</v>
      </c>
      <c r="C215" s="21">
        <f t="shared" si="167"/>
        <v>0.5</v>
      </c>
      <c r="D215" s="21">
        <v>361</v>
      </c>
      <c r="E215" s="21">
        <v>1700</v>
      </c>
      <c r="F215" s="21" t="s">
        <v>31</v>
      </c>
      <c r="G215" s="21" t="s">
        <v>31</v>
      </c>
      <c r="H215" s="21" t="s">
        <v>31</v>
      </c>
      <c r="I215" s="21" t="s">
        <v>31</v>
      </c>
      <c r="J215" s="21" t="s">
        <v>31</v>
      </c>
      <c r="K215" s="21" t="s">
        <v>31</v>
      </c>
      <c r="L215" s="14">
        <v>52</v>
      </c>
      <c r="M215" s="21" t="s">
        <v>31</v>
      </c>
      <c r="N215" s="21" t="s">
        <v>31</v>
      </c>
      <c r="U215" s="14">
        <f t="shared" si="179"/>
        <v>52</v>
      </c>
      <c r="V215">
        <f>C215*D215*E215*U215*(1-0.25)</f>
        <v>11967150</v>
      </c>
      <c r="W215">
        <f t="shared" ref="W215:Y215" si="184">V215/1000</f>
        <v>11967.15</v>
      </c>
      <c r="X215">
        <f t="shared" si="184"/>
        <v>11.96715</v>
      </c>
      <c r="Y215">
        <f t="shared" si="184"/>
        <v>1.1967149999999999E-2</v>
      </c>
    </row>
    <row r="216" spans="1:25" x14ac:dyDescent="0.25">
      <c r="A216" s="21" t="s">
        <v>189</v>
      </c>
      <c r="B216" s="21">
        <v>2.5</v>
      </c>
      <c r="C216" s="21">
        <f t="shared" si="167"/>
        <v>0.75</v>
      </c>
      <c r="D216" s="21">
        <v>361</v>
      </c>
      <c r="E216" s="21">
        <v>1700</v>
      </c>
      <c r="F216" s="21" t="s">
        <v>31</v>
      </c>
      <c r="G216" s="21" t="s">
        <v>31</v>
      </c>
      <c r="H216" s="21" t="s">
        <v>31</v>
      </c>
      <c r="I216" s="21" t="s">
        <v>31</v>
      </c>
      <c r="J216" s="21" t="s">
        <v>31</v>
      </c>
      <c r="K216" s="21" t="s">
        <v>31</v>
      </c>
      <c r="L216" s="21" t="s">
        <v>31</v>
      </c>
      <c r="M216" s="21" t="s">
        <v>31</v>
      </c>
      <c r="N216" s="21" t="s">
        <v>31</v>
      </c>
      <c r="U216" s="22">
        <f t="shared" si="179"/>
        <v>0</v>
      </c>
      <c r="V216">
        <f t="shared" si="182"/>
        <v>0</v>
      </c>
      <c r="W216">
        <f t="shared" ref="W216:Y216" si="185">V216/1000</f>
        <v>0</v>
      </c>
      <c r="X216">
        <f t="shared" si="185"/>
        <v>0</v>
      </c>
      <c r="Y216">
        <f t="shared" si="185"/>
        <v>0</v>
      </c>
    </row>
    <row r="217" spans="1:25" x14ac:dyDescent="0.25">
      <c r="A217" s="21" t="s">
        <v>189</v>
      </c>
      <c r="B217" s="21">
        <v>3.5</v>
      </c>
      <c r="C217" s="21">
        <f t="shared" si="167"/>
        <v>1</v>
      </c>
      <c r="D217" s="21">
        <v>361</v>
      </c>
      <c r="E217" s="21">
        <v>1700</v>
      </c>
      <c r="F217" s="21" t="s">
        <v>31</v>
      </c>
      <c r="G217" s="21" t="s">
        <v>31</v>
      </c>
      <c r="H217" s="21" t="s">
        <v>31</v>
      </c>
      <c r="I217" s="21" t="s">
        <v>31</v>
      </c>
      <c r="J217" s="21" t="s">
        <v>31</v>
      </c>
      <c r="K217" s="21" t="s">
        <v>31</v>
      </c>
      <c r="L217" s="21" t="s">
        <v>31</v>
      </c>
      <c r="M217" s="21" t="s">
        <v>31</v>
      </c>
      <c r="N217" s="21" t="s">
        <v>31</v>
      </c>
      <c r="U217" s="22">
        <f t="shared" si="179"/>
        <v>0</v>
      </c>
      <c r="V217">
        <f t="shared" si="182"/>
        <v>0</v>
      </c>
      <c r="W217">
        <f t="shared" ref="W217:Y217" si="186">V217/1000</f>
        <v>0</v>
      </c>
      <c r="X217">
        <f t="shared" si="186"/>
        <v>0</v>
      </c>
      <c r="Y217">
        <f t="shared" si="186"/>
        <v>0</v>
      </c>
    </row>
    <row r="218" spans="1:25" x14ac:dyDescent="0.25">
      <c r="A218" s="21" t="s">
        <v>189</v>
      </c>
      <c r="B218" s="21">
        <v>4.5</v>
      </c>
      <c r="C218" s="21">
        <f t="shared" si="167"/>
        <v>1</v>
      </c>
      <c r="D218" s="21">
        <v>361</v>
      </c>
      <c r="E218" s="21">
        <v>1700</v>
      </c>
      <c r="F218" s="21" t="s">
        <v>31</v>
      </c>
      <c r="G218" s="21" t="s">
        <v>31</v>
      </c>
      <c r="H218" s="21" t="s">
        <v>31</v>
      </c>
      <c r="I218" s="21" t="s">
        <v>31</v>
      </c>
      <c r="J218" s="21" t="s">
        <v>31</v>
      </c>
      <c r="K218" s="21" t="s">
        <v>31</v>
      </c>
      <c r="L218" s="21" t="s">
        <v>31</v>
      </c>
      <c r="M218" s="21" t="s">
        <v>31</v>
      </c>
      <c r="N218" s="21" t="s">
        <v>31</v>
      </c>
      <c r="U218" s="22">
        <f t="shared" si="179"/>
        <v>0</v>
      </c>
      <c r="V218">
        <f t="shared" si="182"/>
        <v>0</v>
      </c>
      <c r="W218">
        <f t="shared" ref="W218:Y218" si="187">V218/1000</f>
        <v>0</v>
      </c>
      <c r="X218">
        <f t="shared" si="187"/>
        <v>0</v>
      </c>
      <c r="Y218">
        <f t="shared" si="187"/>
        <v>0</v>
      </c>
    </row>
    <row r="219" spans="1:25" x14ac:dyDescent="0.25">
      <c r="A219" s="21" t="s">
        <v>189</v>
      </c>
      <c r="B219" s="21">
        <v>5.5</v>
      </c>
      <c r="C219" s="21">
        <f t="shared" si="167"/>
        <v>1.5</v>
      </c>
      <c r="D219" s="21">
        <v>361</v>
      </c>
      <c r="E219" s="21">
        <v>1700</v>
      </c>
      <c r="F219" s="21" t="s">
        <v>31</v>
      </c>
      <c r="G219" s="21" t="s">
        <v>31</v>
      </c>
      <c r="H219" s="21" t="s">
        <v>31</v>
      </c>
      <c r="I219" s="21" t="s">
        <v>31</v>
      </c>
      <c r="J219" s="21" t="s">
        <v>31</v>
      </c>
      <c r="K219" s="21" t="s">
        <v>31</v>
      </c>
      <c r="L219" s="21" t="s">
        <v>31</v>
      </c>
      <c r="M219" s="21" t="s">
        <v>31</v>
      </c>
      <c r="N219" s="21" t="s">
        <v>31</v>
      </c>
      <c r="U219" s="22">
        <f t="shared" si="179"/>
        <v>0</v>
      </c>
      <c r="V219">
        <f t="shared" si="182"/>
        <v>0</v>
      </c>
      <c r="W219">
        <f t="shared" ref="W219:Y219" si="188">V219/1000</f>
        <v>0</v>
      </c>
      <c r="X219">
        <f t="shared" si="188"/>
        <v>0</v>
      </c>
      <c r="Y219">
        <f t="shared" si="188"/>
        <v>0</v>
      </c>
    </row>
    <row r="220" spans="1:25" x14ac:dyDescent="0.25">
      <c r="A220" s="21" t="s">
        <v>189</v>
      </c>
      <c r="B220" s="21">
        <v>7.5</v>
      </c>
      <c r="C220" s="21">
        <f t="shared" si="167"/>
        <v>1.25</v>
      </c>
      <c r="D220" s="21">
        <v>361</v>
      </c>
      <c r="E220" s="21">
        <v>1700</v>
      </c>
      <c r="F220" s="21" t="s">
        <v>31</v>
      </c>
      <c r="G220" s="21" t="s">
        <v>31</v>
      </c>
      <c r="H220" s="21" t="s">
        <v>31</v>
      </c>
      <c r="I220" s="21" t="s">
        <v>31</v>
      </c>
      <c r="J220" s="21" t="s">
        <v>31</v>
      </c>
      <c r="K220" s="21" t="s">
        <v>31</v>
      </c>
      <c r="L220" s="21" t="s">
        <v>31</v>
      </c>
      <c r="M220" s="21" t="s">
        <v>31</v>
      </c>
      <c r="N220" s="21" t="s">
        <v>31</v>
      </c>
      <c r="U220" s="22">
        <f t="shared" si="179"/>
        <v>0</v>
      </c>
      <c r="V220">
        <f t="shared" si="182"/>
        <v>0</v>
      </c>
      <c r="W220">
        <f t="shared" ref="W220:Y220" si="189">V220/1000</f>
        <v>0</v>
      </c>
      <c r="X220">
        <f t="shared" si="189"/>
        <v>0</v>
      </c>
      <c r="Y220">
        <f t="shared" si="189"/>
        <v>0</v>
      </c>
    </row>
    <row r="221" spans="1:25" x14ac:dyDescent="0.25">
      <c r="A221" s="21"/>
      <c r="B221" s="21">
        <v>8</v>
      </c>
      <c r="C221" s="21"/>
      <c r="D221" s="21"/>
      <c r="E221" s="21"/>
      <c r="F221" s="21" t="s">
        <v>1</v>
      </c>
      <c r="G221" s="21" t="s">
        <v>2</v>
      </c>
      <c r="H221" s="21" t="s">
        <v>3</v>
      </c>
      <c r="I221" s="21" t="s">
        <v>4</v>
      </c>
      <c r="J221" s="21" t="s">
        <v>5</v>
      </c>
      <c r="K221" s="21" t="s">
        <v>6</v>
      </c>
      <c r="L221" s="21" t="s">
        <v>7</v>
      </c>
      <c r="M221" s="21" t="s">
        <v>8</v>
      </c>
      <c r="N221" s="21" t="s">
        <v>9</v>
      </c>
      <c r="U221" s="22"/>
    </row>
    <row r="222" spans="1:25" x14ac:dyDescent="0.25">
      <c r="A222" s="21"/>
      <c r="B222" s="21"/>
      <c r="C222" s="21"/>
      <c r="D222" s="21"/>
      <c r="E222" s="21"/>
      <c r="F222" s="21" t="s">
        <v>18</v>
      </c>
      <c r="G222" s="21" t="s">
        <v>18</v>
      </c>
      <c r="H222" s="21" t="s">
        <v>18</v>
      </c>
      <c r="I222" s="21" t="s">
        <v>18</v>
      </c>
      <c r="J222" s="21" t="s">
        <v>18</v>
      </c>
      <c r="K222" s="21" t="s">
        <v>18</v>
      </c>
      <c r="L222" s="21" t="s">
        <v>18</v>
      </c>
      <c r="M222" s="21" t="s">
        <v>18</v>
      </c>
      <c r="N222" s="21" t="s">
        <v>18</v>
      </c>
      <c r="U222" s="22"/>
    </row>
    <row r="223" spans="1:25" x14ac:dyDescent="0.25">
      <c r="A223" s="21" t="s">
        <v>190</v>
      </c>
      <c r="B223" s="21">
        <v>0.5</v>
      </c>
      <c r="C223" s="21">
        <f>(B223-B222)+(B224-B223)/2</f>
        <v>0.75</v>
      </c>
      <c r="D223" s="21">
        <v>361</v>
      </c>
      <c r="E223" s="21">
        <v>1500</v>
      </c>
      <c r="F223" s="21" t="s">
        <v>31</v>
      </c>
      <c r="G223" s="21" t="s">
        <v>31</v>
      </c>
      <c r="H223" s="21" t="s">
        <v>31</v>
      </c>
      <c r="I223" s="21" t="s">
        <v>31</v>
      </c>
      <c r="J223" s="21" t="s">
        <v>31</v>
      </c>
      <c r="K223" s="14">
        <v>12</v>
      </c>
      <c r="L223" s="14">
        <v>1600</v>
      </c>
      <c r="M223" s="21" t="s">
        <v>31</v>
      </c>
      <c r="N223" s="21" t="s">
        <v>31</v>
      </c>
      <c r="U223" s="14">
        <f t="shared" ref="U223:U231" si="190">SUM(F223:N223)</f>
        <v>1612</v>
      </c>
      <c r="V223">
        <f>C223*D223*E223*U223*(1-0.25)</f>
        <v>491005125</v>
      </c>
      <c r="W223">
        <f t="shared" ref="W223:Y223" si="191">V223/1000</f>
        <v>491005.125</v>
      </c>
      <c r="X223">
        <f t="shared" si="191"/>
        <v>491.00512500000002</v>
      </c>
      <c r="Y223">
        <f t="shared" si="191"/>
        <v>0.49100512500000004</v>
      </c>
    </row>
    <row r="224" spans="1:25" x14ac:dyDescent="0.25">
      <c r="A224" s="21" t="s">
        <v>190</v>
      </c>
      <c r="B224" s="21">
        <v>1</v>
      </c>
      <c r="C224" s="21">
        <f t="shared" si="167"/>
        <v>0.5</v>
      </c>
      <c r="D224" s="21">
        <v>361</v>
      </c>
      <c r="E224" s="21">
        <v>1700</v>
      </c>
      <c r="F224" s="21" t="s">
        <v>31</v>
      </c>
      <c r="G224" s="21" t="s">
        <v>31</v>
      </c>
      <c r="H224" s="21" t="s">
        <v>31</v>
      </c>
      <c r="I224" s="21" t="s">
        <v>31</v>
      </c>
      <c r="J224" s="21" t="s">
        <v>31</v>
      </c>
      <c r="K224" s="21" t="s">
        <v>31</v>
      </c>
      <c r="L224" s="14">
        <v>210</v>
      </c>
      <c r="M224" s="21" t="s">
        <v>31</v>
      </c>
      <c r="N224" s="21" t="s">
        <v>31</v>
      </c>
      <c r="U224" s="14">
        <f t="shared" si="190"/>
        <v>210</v>
      </c>
      <c r="V224">
        <f t="shared" ref="V224:V231" si="192">C224*D224*E224*U224*(1-0.25)</f>
        <v>48328875</v>
      </c>
      <c r="W224">
        <f t="shared" ref="W224:Y224" si="193">V224/1000</f>
        <v>48328.875</v>
      </c>
      <c r="X224">
        <f t="shared" si="193"/>
        <v>48.328874999999996</v>
      </c>
      <c r="Y224">
        <f t="shared" si="193"/>
        <v>4.8328874999999993E-2</v>
      </c>
    </row>
    <row r="225" spans="1:25" x14ac:dyDescent="0.25">
      <c r="A225" s="21" t="s">
        <v>190</v>
      </c>
      <c r="B225" s="21">
        <v>1.5</v>
      </c>
      <c r="C225" s="21">
        <f t="shared" si="167"/>
        <v>0.5</v>
      </c>
      <c r="D225" s="21">
        <v>361</v>
      </c>
      <c r="E225" s="21">
        <v>1700</v>
      </c>
      <c r="F225" s="21" t="s">
        <v>31</v>
      </c>
      <c r="G225" s="21" t="s">
        <v>31</v>
      </c>
      <c r="H225" s="21" t="s">
        <v>31</v>
      </c>
      <c r="I225" s="21" t="s">
        <v>31</v>
      </c>
      <c r="J225" s="21" t="s">
        <v>31</v>
      </c>
      <c r="K225" s="21" t="s">
        <v>31</v>
      </c>
      <c r="L225" s="14">
        <v>69</v>
      </c>
      <c r="M225" s="21" t="s">
        <v>31</v>
      </c>
      <c r="N225" s="21" t="s">
        <v>31</v>
      </c>
      <c r="U225" s="14">
        <f t="shared" si="190"/>
        <v>69</v>
      </c>
      <c r="V225">
        <f t="shared" si="192"/>
        <v>15879487.5</v>
      </c>
      <c r="W225">
        <f t="shared" ref="W225:Y225" si="194">V225/1000</f>
        <v>15879.487499999999</v>
      </c>
      <c r="X225">
        <f t="shared" si="194"/>
        <v>15.8794875</v>
      </c>
      <c r="Y225">
        <f t="shared" si="194"/>
        <v>1.5879487500000001E-2</v>
      </c>
    </row>
    <row r="226" spans="1:25" x14ac:dyDescent="0.25">
      <c r="A226" s="21" t="s">
        <v>190</v>
      </c>
      <c r="B226" s="21">
        <v>2</v>
      </c>
      <c r="C226" s="21">
        <f t="shared" si="167"/>
        <v>0.5</v>
      </c>
      <c r="D226" s="21">
        <v>361</v>
      </c>
      <c r="E226" s="21">
        <v>1700</v>
      </c>
      <c r="F226" s="21" t="s">
        <v>31</v>
      </c>
      <c r="G226" s="21" t="s">
        <v>31</v>
      </c>
      <c r="H226" s="21" t="s">
        <v>31</v>
      </c>
      <c r="I226" s="21" t="s">
        <v>31</v>
      </c>
      <c r="J226" s="21" t="s">
        <v>31</v>
      </c>
      <c r="K226" s="21" t="s">
        <v>31</v>
      </c>
      <c r="L226" s="14">
        <v>110</v>
      </c>
      <c r="M226" s="21" t="s">
        <v>31</v>
      </c>
      <c r="N226" s="21" t="s">
        <v>31</v>
      </c>
      <c r="U226" s="14">
        <f t="shared" si="190"/>
        <v>110</v>
      </c>
      <c r="V226">
        <f t="shared" si="192"/>
        <v>25315125</v>
      </c>
      <c r="W226">
        <f t="shared" ref="W226:Y226" si="195">V226/1000</f>
        <v>25315.125</v>
      </c>
      <c r="X226">
        <f t="shared" si="195"/>
        <v>25.315124999999998</v>
      </c>
      <c r="Y226">
        <f t="shared" si="195"/>
        <v>2.5315124999999997E-2</v>
      </c>
    </row>
    <row r="227" spans="1:25" x14ac:dyDescent="0.25">
      <c r="A227" s="21" t="s">
        <v>190</v>
      </c>
      <c r="B227" s="21">
        <v>2.5</v>
      </c>
      <c r="C227" s="21">
        <f t="shared" si="167"/>
        <v>0.75</v>
      </c>
      <c r="D227" s="21">
        <v>361</v>
      </c>
      <c r="E227" s="21">
        <v>1700</v>
      </c>
      <c r="F227" s="21" t="s">
        <v>31</v>
      </c>
      <c r="G227" s="21" t="s">
        <v>31</v>
      </c>
      <c r="H227" s="21" t="s">
        <v>31</v>
      </c>
      <c r="I227" s="21" t="s">
        <v>31</v>
      </c>
      <c r="J227" s="21" t="s">
        <v>31</v>
      </c>
      <c r="K227" s="21" t="s">
        <v>31</v>
      </c>
      <c r="L227" s="14">
        <v>34</v>
      </c>
      <c r="M227" s="21" t="s">
        <v>31</v>
      </c>
      <c r="N227" s="21" t="s">
        <v>31</v>
      </c>
      <c r="U227" s="14">
        <f t="shared" si="190"/>
        <v>34</v>
      </c>
      <c r="V227">
        <f t="shared" si="192"/>
        <v>11737012.5</v>
      </c>
      <c r="W227">
        <f t="shared" ref="W227:Y227" si="196">V227/1000</f>
        <v>11737.012500000001</v>
      </c>
      <c r="X227">
        <f t="shared" si="196"/>
        <v>11.737012500000001</v>
      </c>
      <c r="Y227">
        <f t="shared" si="196"/>
        <v>1.1737012500000001E-2</v>
      </c>
    </row>
    <row r="228" spans="1:25" x14ac:dyDescent="0.25">
      <c r="A228" s="21" t="s">
        <v>190</v>
      </c>
      <c r="B228" s="21">
        <v>3.5</v>
      </c>
      <c r="C228" s="21">
        <f t="shared" si="167"/>
        <v>1</v>
      </c>
      <c r="D228" s="21">
        <v>361</v>
      </c>
      <c r="E228" s="21">
        <v>1700</v>
      </c>
      <c r="F228" s="21" t="s">
        <v>31</v>
      </c>
      <c r="G228" s="21" t="s">
        <v>31</v>
      </c>
      <c r="H228" s="21" t="s">
        <v>31</v>
      </c>
      <c r="I228" s="21" t="s">
        <v>31</v>
      </c>
      <c r="J228" s="21" t="s">
        <v>31</v>
      </c>
      <c r="K228" s="21" t="s">
        <v>31</v>
      </c>
      <c r="L228" s="21" t="s">
        <v>31</v>
      </c>
      <c r="M228" s="21" t="s">
        <v>31</v>
      </c>
      <c r="N228" s="21" t="s">
        <v>31</v>
      </c>
      <c r="U228" s="22">
        <f t="shared" si="190"/>
        <v>0</v>
      </c>
      <c r="V228">
        <f t="shared" si="192"/>
        <v>0</v>
      </c>
      <c r="W228">
        <f t="shared" ref="W228:Y228" si="197">V228/1000</f>
        <v>0</v>
      </c>
      <c r="X228">
        <f t="shared" si="197"/>
        <v>0</v>
      </c>
      <c r="Y228">
        <f t="shared" si="197"/>
        <v>0</v>
      </c>
    </row>
    <row r="229" spans="1:25" x14ac:dyDescent="0.25">
      <c r="A229" s="21" t="s">
        <v>190</v>
      </c>
      <c r="B229" s="21">
        <v>4.5</v>
      </c>
      <c r="C229" s="21">
        <f t="shared" si="167"/>
        <v>1</v>
      </c>
      <c r="D229" s="21">
        <v>361</v>
      </c>
      <c r="E229" s="21">
        <v>1700</v>
      </c>
      <c r="F229" s="21" t="s">
        <v>31</v>
      </c>
      <c r="G229" s="21" t="s">
        <v>31</v>
      </c>
      <c r="H229" s="21" t="s">
        <v>31</v>
      </c>
      <c r="I229" s="21" t="s">
        <v>31</v>
      </c>
      <c r="J229" s="21" t="s">
        <v>31</v>
      </c>
      <c r="K229" s="21" t="s">
        <v>31</v>
      </c>
      <c r="L229" s="14">
        <v>27</v>
      </c>
      <c r="M229" s="21" t="s">
        <v>31</v>
      </c>
      <c r="N229" s="21" t="s">
        <v>31</v>
      </c>
      <c r="U229" s="14">
        <f t="shared" si="190"/>
        <v>27</v>
      </c>
      <c r="V229">
        <f t="shared" si="192"/>
        <v>12427425</v>
      </c>
      <c r="W229">
        <f t="shared" ref="W229:Y229" si="198">V229/1000</f>
        <v>12427.424999999999</v>
      </c>
      <c r="X229">
        <f t="shared" si="198"/>
        <v>12.427424999999999</v>
      </c>
      <c r="Y229">
        <f t="shared" si="198"/>
        <v>1.2427424999999999E-2</v>
      </c>
    </row>
    <row r="230" spans="1:25" x14ac:dyDescent="0.25">
      <c r="A230" s="21" t="s">
        <v>190</v>
      </c>
      <c r="B230" s="21">
        <v>5.5</v>
      </c>
      <c r="C230" s="21">
        <f t="shared" si="167"/>
        <v>1.5</v>
      </c>
      <c r="D230" s="21">
        <v>361</v>
      </c>
      <c r="E230" s="21">
        <v>1700</v>
      </c>
      <c r="F230" s="21" t="s">
        <v>31</v>
      </c>
      <c r="G230" s="21" t="s">
        <v>31</v>
      </c>
      <c r="H230" s="21" t="s">
        <v>31</v>
      </c>
      <c r="I230" s="21" t="s">
        <v>31</v>
      </c>
      <c r="J230" s="21" t="s">
        <v>31</v>
      </c>
      <c r="K230" s="21" t="s">
        <v>31</v>
      </c>
      <c r="L230" s="21" t="s">
        <v>31</v>
      </c>
      <c r="M230" s="21" t="s">
        <v>31</v>
      </c>
      <c r="N230" s="21" t="s">
        <v>31</v>
      </c>
      <c r="U230" s="22">
        <f t="shared" si="190"/>
        <v>0</v>
      </c>
      <c r="V230">
        <f t="shared" si="192"/>
        <v>0</v>
      </c>
      <c r="W230">
        <f t="shared" ref="W230:Y230" si="199">V230/1000</f>
        <v>0</v>
      </c>
      <c r="X230">
        <f t="shared" si="199"/>
        <v>0</v>
      </c>
      <c r="Y230">
        <f t="shared" si="199"/>
        <v>0</v>
      </c>
    </row>
    <row r="231" spans="1:25" x14ac:dyDescent="0.25">
      <c r="A231" s="21" t="s">
        <v>190</v>
      </c>
      <c r="B231" s="21">
        <v>7.5</v>
      </c>
      <c r="C231" s="21">
        <f t="shared" si="167"/>
        <v>1.25</v>
      </c>
      <c r="D231" s="21">
        <v>361</v>
      </c>
      <c r="E231" s="21">
        <v>1700</v>
      </c>
      <c r="F231" s="21" t="s">
        <v>31</v>
      </c>
      <c r="G231" s="21" t="s">
        <v>31</v>
      </c>
      <c r="H231" s="21" t="s">
        <v>31</v>
      </c>
      <c r="I231" s="21" t="s">
        <v>31</v>
      </c>
      <c r="J231" s="21" t="s">
        <v>31</v>
      </c>
      <c r="K231" s="21" t="s">
        <v>31</v>
      </c>
      <c r="L231" s="14">
        <v>25</v>
      </c>
      <c r="M231" s="21" t="s">
        <v>31</v>
      </c>
      <c r="N231" s="21" t="s">
        <v>31</v>
      </c>
      <c r="U231" s="14">
        <f t="shared" si="190"/>
        <v>25</v>
      </c>
      <c r="V231">
        <f t="shared" si="192"/>
        <v>14383593.75</v>
      </c>
      <c r="W231">
        <f t="shared" ref="W231:Y231" si="200">V231/1000</f>
        <v>14383.59375</v>
      </c>
      <c r="X231">
        <f t="shared" si="200"/>
        <v>14.383593749999999</v>
      </c>
      <c r="Y231">
        <f t="shared" si="200"/>
        <v>1.438359375E-2</v>
      </c>
    </row>
    <row r="232" spans="1:25" x14ac:dyDescent="0.25">
      <c r="A232" s="21"/>
      <c r="B232" s="21">
        <v>8</v>
      </c>
      <c r="C232" s="21"/>
      <c r="D232" s="21"/>
      <c r="E232" s="21"/>
      <c r="F232" s="21" t="s">
        <v>1</v>
      </c>
      <c r="G232" s="21" t="s">
        <v>2</v>
      </c>
      <c r="H232" s="21" t="s">
        <v>3</v>
      </c>
      <c r="I232" s="21" t="s">
        <v>4</v>
      </c>
      <c r="J232" s="21" t="s">
        <v>5</v>
      </c>
      <c r="K232" s="21" t="s">
        <v>6</v>
      </c>
      <c r="L232" s="21" t="s">
        <v>7</v>
      </c>
      <c r="M232" s="21" t="s">
        <v>8</v>
      </c>
      <c r="N232" s="21" t="s">
        <v>9</v>
      </c>
      <c r="U232" s="22"/>
    </row>
    <row r="233" spans="1:25" x14ac:dyDescent="0.25">
      <c r="A233" s="21"/>
      <c r="B233" s="21"/>
      <c r="C233" s="21"/>
      <c r="D233" s="21"/>
      <c r="E233" s="21"/>
      <c r="F233" s="21" t="s">
        <v>18</v>
      </c>
      <c r="G233" s="21" t="s">
        <v>18</v>
      </c>
      <c r="H233" s="21" t="s">
        <v>18</v>
      </c>
      <c r="I233" s="21" t="s">
        <v>18</v>
      </c>
      <c r="J233" s="21" t="s">
        <v>18</v>
      </c>
      <c r="K233" s="21" t="s">
        <v>18</v>
      </c>
      <c r="L233" s="21" t="s">
        <v>18</v>
      </c>
      <c r="M233" s="21" t="s">
        <v>18</v>
      </c>
      <c r="N233" s="21" t="s">
        <v>18</v>
      </c>
      <c r="U233" s="22"/>
    </row>
    <row r="234" spans="1:25" x14ac:dyDescent="0.25">
      <c r="A234" s="21" t="s">
        <v>205</v>
      </c>
      <c r="B234" s="21">
        <v>0.5</v>
      </c>
      <c r="C234" s="21">
        <f>(B234-B233)+(B235-B234)/2</f>
        <v>0.75</v>
      </c>
      <c r="D234" s="21">
        <v>361</v>
      </c>
      <c r="E234" s="21">
        <v>1500</v>
      </c>
      <c r="F234" s="21" t="s">
        <v>31</v>
      </c>
      <c r="G234" s="21" t="s">
        <v>31</v>
      </c>
      <c r="H234" s="14">
        <v>15</v>
      </c>
      <c r="I234" s="21" t="s">
        <v>31</v>
      </c>
      <c r="J234" s="21" t="s">
        <v>31</v>
      </c>
      <c r="K234" s="14">
        <v>68</v>
      </c>
      <c r="L234" s="14">
        <v>1800</v>
      </c>
      <c r="M234" s="21" t="s">
        <v>31</v>
      </c>
      <c r="N234" s="21" t="s">
        <v>31</v>
      </c>
      <c r="U234" s="14">
        <f t="shared" ref="U234:U242" si="201">SUM(F234:N234)</f>
        <v>1883</v>
      </c>
      <c r="V234">
        <f>C234*D234*E234*U234*(1-0.25)</f>
        <v>573550031.25</v>
      </c>
      <c r="W234">
        <f t="shared" ref="W234:Y234" si="202">V234/1000</f>
        <v>573550.03125</v>
      </c>
      <c r="X234">
        <f t="shared" si="202"/>
        <v>573.55003124999996</v>
      </c>
      <c r="Y234">
        <f t="shared" si="202"/>
        <v>0.57355003124999993</v>
      </c>
    </row>
    <row r="235" spans="1:25" x14ac:dyDescent="0.25">
      <c r="A235" s="21" t="s">
        <v>205</v>
      </c>
      <c r="B235" s="21">
        <v>1</v>
      </c>
      <c r="C235" s="21">
        <f t="shared" si="167"/>
        <v>0.5</v>
      </c>
      <c r="D235" s="21">
        <v>361</v>
      </c>
      <c r="E235" s="21">
        <v>1700</v>
      </c>
      <c r="F235" s="21" t="s">
        <v>31</v>
      </c>
      <c r="G235" s="21" t="s">
        <v>31</v>
      </c>
      <c r="H235" s="21" t="s">
        <v>31</v>
      </c>
      <c r="I235" s="21" t="s">
        <v>31</v>
      </c>
      <c r="J235" s="21" t="s">
        <v>31</v>
      </c>
      <c r="K235" s="14">
        <v>27</v>
      </c>
      <c r="L235" s="14">
        <v>83</v>
      </c>
      <c r="M235" s="21" t="s">
        <v>31</v>
      </c>
      <c r="N235" s="21" t="s">
        <v>31</v>
      </c>
      <c r="U235" s="14">
        <f t="shared" si="201"/>
        <v>110</v>
      </c>
      <c r="V235">
        <f t="shared" ref="V235:V242" si="203">C235*D235*E235*U235*(1-0.25)</f>
        <v>25315125</v>
      </c>
      <c r="W235">
        <f t="shared" ref="W235:Y235" si="204">V235/1000</f>
        <v>25315.125</v>
      </c>
      <c r="X235">
        <f t="shared" si="204"/>
        <v>25.315124999999998</v>
      </c>
      <c r="Y235">
        <f t="shared" si="204"/>
        <v>2.5315124999999997E-2</v>
      </c>
    </row>
    <row r="236" spans="1:25" x14ac:dyDescent="0.25">
      <c r="A236" s="21" t="s">
        <v>205</v>
      </c>
      <c r="B236" s="21">
        <v>1.5</v>
      </c>
      <c r="C236" s="21">
        <f t="shared" si="167"/>
        <v>0.5</v>
      </c>
      <c r="D236" s="21">
        <v>361</v>
      </c>
      <c r="E236" s="21">
        <v>1700</v>
      </c>
      <c r="F236" s="21" t="s">
        <v>31</v>
      </c>
      <c r="G236" s="21" t="s">
        <v>31</v>
      </c>
      <c r="H236" s="21" t="s">
        <v>31</v>
      </c>
      <c r="I236" s="21" t="s">
        <v>31</v>
      </c>
      <c r="J236" s="21" t="s">
        <v>31</v>
      </c>
      <c r="K236" s="21" t="s">
        <v>31</v>
      </c>
      <c r="L236" s="21" t="s">
        <v>31</v>
      </c>
      <c r="M236" s="21" t="s">
        <v>31</v>
      </c>
      <c r="N236" s="21" t="s">
        <v>31</v>
      </c>
      <c r="U236" s="22">
        <f t="shared" si="201"/>
        <v>0</v>
      </c>
      <c r="V236">
        <f t="shared" si="203"/>
        <v>0</v>
      </c>
      <c r="W236">
        <f t="shared" ref="W236:Y236" si="205">V236/1000</f>
        <v>0</v>
      </c>
      <c r="X236">
        <f t="shared" si="205"/>
        <v>0</v>
      </c>
      <c r="Y236">
        <f t="shared" si="205"/>
        <v>0</v>
      </c>
    </row>
    <row r="237" spans="1:25" x14ac:dyDescent="0.25">
      <c r="A237" s="21" t="s">
        <v>205</v>
      </c>
      <c r="B237" s="21">
        <v>2</v>
      </c>
      <c r="C237" s="21">
        <f t="shared" si="167"/>
        <v>0.5</v>
      </c>
      <c r="D237" s="21">
        <v>361</v>
      </c>
      <c r="E237" s="21">
        <v>1700</v>
      </c>
      <c r="F237" s="21" t="s">
        <v>31</v>
      </c>
      <c r="G237" s="21" t="s">
        <v>31</v>
      </c>
      <c r="H237" s="21" t="s">
        <v>31</v>
      </c>
      <c r="I237" s="21" t="s">
        <v>31</v>
      </c>
      <c r="J237" s="21" t="s">
        <v>31</v>
      </c>
      <c r="K237" s="21" t="s">
        <v>31</v>
      </c>
      <c r="L237" s="21" t="s">
        <v>31</v>
      </c>
      <c r="M237" s="21" t="s">
        <v>31</v>
      </c>
      <c r="N237" s="21" t="s">
        <v>31</v>
      </c>
      <c r="U237" s="22">
        <f t="shared" si="201"/>
        <v>0</v>
      </c>
      <c r="V237">
        <f t="shared" si="203"/>
        <v>0</v>
      </c>
      <c r="W237">
        <f t="shared" ref="W237:Y237" si="206">V237/1000</f>
        <v>0</v>
      </c>
      <c r="X237">
        <f t="shared" si="206"/>
        <v>0</v>
      </c>
      <c r="Y237">
        <f t="shared" si="206"/>
        <v>0</v>
      </c>
    </row>
    <row r="238" spans="1:25" x14ac:dyDescent="0.25">
      <c r="A238" s="21" t="s">
        <v>205</v>
      </c>
      <c r="B238" s="21">
        <v>2.5</v>
      </c>
      <c r="C238" s="21">
        <f t="shared" si="167"/>
        <v>0.75</v>
      </c>
      <c r="D238" s="21">
        <v>361</v>
      </c>
      <c r="E238" s="21">
        <v>1700</v>
      </c>
      <c r="F238" s="21" t="s">
        <v>31</v>
      </c>
      <c r="G238" s="21" t="s">
        <v>31</v>
      </c>
      <c r="H238" s="21" t="s">
        <v>31</v>
      </c>
      <c r="I238" s="21" t="s">
        <v>31</v>
      </c>
      <c r="J238" s="21" t="s">
        <v>31</v>
      </c>
      <c r="K238" s="21" t="s">
        <v>31</v>
      </c>
      <c r="L238" s="21" t="s">
        <v>31</v>
      </c>
      <c r="M238" s="21" t="s">
        <v>31</v>
      </c>
      <c r="N238" s="21" t="s">
        <v>31</v>
      </c>
      <c r="U238" s="22">
        <f t="shared" si="201"/>
        <v>0</v>
      </c>
      <c r="V238">
        <f t="shared" si="203"/>
        <v>0</v>
      </c>
      <c r="W238">
        <f t="shared" ref="W238:Y238" si="207">V238/1000</f>
        <v>0</v>
      </c>
      <c r="X238">
        <f t="shared" si="207"/>
        <v>0</v>
      </c>
      <c r="Y238">
        <f t="shared" si="207"/>
        <v>0</v>
      </c>
    </row>
    <row r="239" spans="1:25" x14ac:dyDescent="0.25">
      <c r="A239" s="21" t="s">
        <v>205</v>
      </c>
      <c r="B239" s="21">
        <v>3.5</v>
      </c>
      <c r="C239" s="21">
        <f t="shared" si="167"/>
        <v>1.25</v>
      </c>
      <c r="D239" s="21">
        <v>361</v>
      </c>
      <c r="E239" s="21">
        <v>1700</v>
      </c>
      <c r="F239" s="21" t="s">
        <v>31</v>
      </c>
      <c r="G239" s="21" t="s">
        <v>31</v>
      </c>
      <c r="H239" s="21" t="s">
        <v>31</v>
      </c>
      <c r="I239" s="21" t="s">
        <v>31</v>
      </c>
      <c r="J239" s="21" t="s">
        <v>31</v>
      </c>
      <c r="K239" s="21" t="s">
        <v>31</v>
      </c>
      <c r="L239" s="21" t="s">
        <v>31</v>
      </c>
      <c r="M239" s="21" t="s">
        <v>31</v>
      </c>
      <c r="N239" s="21" t="s">
        <v>31</v>
      </c>
      <c r="U239" s="22">
        <f t="shared" si="201"/>
        <v>0</v>
      </c>
      <c r="V239">
        <f t="shared" si="203"/>
        <v>0</v>
      </c>
      <c r="W239">
        <f t="shared" ref="W239:Y239" si="208">V239/1000</f>
        <v>0</v>
      </c>
      <c r="X239">
        <f t="shared" si="208"/>
        <v>0</v>
      </c>
      <c r="Y239">
        <f t="shared" si="208"/>
        <v>0</v>
      </c>
    </row>
    <row r="240" spans="1:25" x14ac:dyDescent="0.25">
      <c r="A240" s="21" t="s">
        <v>205</v>
      </c>
      <c r="B240" s="21">
        <v>5</v>
      </c>
      <c r="C240" s="21">
        <f t="shared" si="167"/>
        <v>1.25</v>
      </c>
      <c r="D240" s="21">
        <v>361</v>
      </c>
      <c r="E240" s="21">
        <v>1700</v>
      </c>
      <c r="F240" s="21" t="s">
        <v>31</v>
      </c>
      <c r="G240" s="21" t="s">
        <v>31</v>
      </c>
      <c r="H240" s="14">
        <v>14</v>
      </c>
      <c r="I240" s="21" t="s">
        <v>31</v>
      </c>
      <c r="J240" s="21" t="s">
        <v>31</v>
      </c>
      <c r="K240" s="14">
        <v>47</v>
      </c>
      <c r="L240" s="14">
        <v>130</v>
      </c>
      <c r="M240" s="21" t="s">
        <v>31</v>
      </c>
      <c r="N240" s="21" t="s">
        <v>31</v>
      </c>
      <c r="U240" s="14">
        <f t="shared" si="201"/>
        <v>191</v>
      </c>
      <c r="V240">
        <f t="shared" si="203"/>
        <v>109890656.25</v>
      </c>
      <c r="W240">
        <f t="shared" ref="W240:Y240" si="209">V240/1000</f>
        <v>109890.65625</v>
      </c>
      <c r="X240">
        <f t="shared" si="209"/>
        <v>109.89065625000001</v>
      </c>
      <c r="Y240">
        <f t="shared" si="209"/>
        <v>0.10989065625000001</v>
      </c>
    </row>
    <row r="241" spans="1:25" x14ac:dyDescent="0.25">
      <c r="A241" s="21" t="s">
        <v>205</v>
      </c>
      <c r="B241" s="21">
        <v>6</v>
      </c>
      <c r="C241" s="21">
        <f t="shared" si="167"/>
        <v>1.25</v>
      </c>
      <c r="D241" s="21">
        <v>361</v>
      </c>
      <c r="E241" s="21">
        <v>1700</v>
      </c>
      <c r="F241" s="21" t="s">
        <v>31</v>
      </c>
      <c r="G241" s="21" t="s">
        <v>31</v>
      </c>
      <c r="H241" s="21" t="s">
        <v>31</v>
      </c>
      <c r="I241" s="21" t="s">
        <v>31</v>
      </c>
      <c r="J241" s="21" t="s">
        <v>31</v>
      </c>
      <c r="K241" s="21" t="s">
        <v>31</v>
      </c>
      <c r="L241" s="21" t="s">
        <v>31</v>
      </c>
      <c r="M241" s="21" t="s">
        <v>31</v>
      </c>
      <c r="N241" s="21" t="s">
        <v>31</v>
      </c>
      <c r="U241" s="14">
        <f t="shared" si="201"/>
        <v>0</v>
      </c>
      <c r="V241">
        <f t="shared" si="203"/>
        <v>0</v>
      </c>
      <c r="W241">
        <f t="shared" ref="W241:Y241" si="210">V241/1000</f>
        <v>0</v>
      </c>
      <c r="X241">
        <f t="shared" si="210"/>
        <v>0</v>
      </c>
      <c r="Y241">
        <f t="shared" si="210"/>
        <v>0</v>
      </c>
    </row>
    <row r="242" spans="1:25" x14ac:dyDescent="0.25">
      <c r="A242" s="21" t="s">
        <v>205</v>
      </c>
      <c r="B242" s="21">
        <v>7.5</v>
      </c>
      <c r="C242" s="21">
        <f t="shared" si="167"/>
        <v>1</v>
      </c>
      <c r="D242" s="21">
        <v>361</v>
      </c>
      <c r="E242" s="21">
        <v>1700</v>
      </c>
      <c r="F242" s="21" t="s">
        <v>31</v>
      </c>
      <c r="G242" s="21" t="s">
        <v>31</v>
      </c>
      <c r="H242" s="21" t="s">
        <v>31</v>
      </c>
      <c r="I242" s="21" t="s">
        <v>31</v>
      </c>
      <c r="J242" s="21" t="s">
        <v>31</v>
      </c>
      <c r="K242" s="21" t="s">
        <v>31</v>
      </c>
      <c r="L242" s="14">
        <v>20</v>
      </c>
      <c r="M242" s="21" t="s">
        <v>31</v>
      </c>
      <c r="N242" s="21" t="s">
        <v>31</v>
      </c>
      <c r="U242" s="14">
        <f t="shared" si="201"/>
        <v>20</v>
      </c>
      <c r="V242">
        <f t="shared" si="203"/>
        <v>9205500</v>
      </c>
      <c r="W242">
        <f t="shared" ref="W242:Y242" si="211">V242/1000</f>
        <v>9205.5</v>
      </c>
      <c r="X242">
        <f t="shared" si="211"/>
        <v>9.2055000000000007</v>
      </c>
      <c r="Y242">
        <f t="shared" si="211"/>
        <v>9.2055000000000001E-3</v>
      </c>
    </row>
    <row r="243" spans="1:25" x14ac:dyDescent="0.25">
      <c r="A243" s="21"/>
      <c r="B243" s="21">
        <v>8</v>
      </c>
      <c r="C243" s="21"/>
      <c r="D243" s="21"/>
      <c r="E243" s="21"/>
      <c r="F243" s="21" t="s">
        <v>1</v>
      </c>
      <c r="G243" s="21" t="s">
        <v>2</v>
      </c>
      <c r="H243" s="21" t="s">
        <v>3</v>
      </c>
      <c r="I243" s="21" t="s">
        <v>4</v>
      </c>
      <c r="J243" s="21" t="s">
        <v>5</v>
      </c>
      <c r="K243" s="21" t="s">
        <v>6</v>
      </c>
      <c r="L243" s="21" t="s">
        <v>7</v>
      </c>
      <c r="M243" s="21" t="s">
        <v>8</v>
      </c>
      <c r="N243" s="21" t="s">
        <v>9</v>
      </c>
      <c r="U243" s="22"/>
    </row>
    <row r="244" spans="1:25" x14ac:dyDescent="0.25">
      <c r="A244" s="21"/>
      <c r="B244" s="21"/>
      <c r="C244" s="21"/>
      <c r="D244" s="21"/>
      <c r="E244" s="21"/>
      <c r="F244" s="21" t="s">
        <v>18</v>
      </c>
      <c r="G244" s="21" t="s">
        <v>18</v>
      </c>
      <c r="H244" s="21" t="s">
        <v>18</v>
      </c>
      <c r="I244" s="21" t="s">
        <v>18</v>
      </c>
      <c r="J244" s="21" t="s">
        <v>18</v>
      </c>
      <c r="K244" s="21" t="s">
        <v>18</v>
      </c>
      <c r="L244" s="21" t="s">
        <v>18</v>
      </c>
      <c r="M244" s="21" t="s">
        <v>18</v>
      </c>
      <c r="N244" s="21" t="s">
        <v>18</v>
      </c>
      <c r="U244" s="22"/>
    </row>
    <row r="245" spans="1:25" x14ac:dyDescent="0.25">
      <c r="A245" s="21" t="s">
        <v>206</v>
      </c>
      <c r="B245" s="21">
        <v>0.5</v>
      </c>
      <c r="C245" s="21">
        <f>(B245-B244)+(B246-B245)/2</f>
        <v>0.75</v>
      </c>
      <c r="D245" s="21">
        <v>361</v>
      </c>
      <c r="E245" s="21">
        <v>1500</v>
      </c>
      <c r="F245" s="21" t="s">
        <v>31</v>
      </c>
      <c r="G245" s="21" t="s">
        <v>31</v>
      </c>
      <c r="H245" s="14">
        <v>17</v>
      </c>
      <c r="I245" s="21" t="s">
        <v>31</v>
      </c>
      <c r="J245" s="21" t="s">
        <v>31</v>
      </c>
      <c r="K245" s="14">
        <v>89</v>
      </c>
      <c r="L245" s="14">
        <v>580</v>
      </c>
      <c r="M245" s="21" t="s">
        <v>31</v>
      </c>
      <c r="N245" s="21" t="s">
        <v>31</v>
      </c>
      <c r="U245" s="14">
        <f t="shared" ref="U245:U253" si="212">SUM(F245:N245)</f>
        <v>686</v>
      </c>
      <c r="V245">
        <f>C245*D245*E245*U245*(1-0.25)</f>
        <v>208951312.5</v>
      </c>
      <c r="W245">
        <f t="shared" ref="W245:Y245" si="213">V245/1000</f>
        <v>208951.3125</v>
      </c>
      <c r="X245">
        <f t="shared" si="213"/>
        <v>208.9513125</v>
      </c>
      <c r="Y245">
        <f t="shared" si="213"/>
        <v>0.20895131250000001</v>
      </c>
    </row>
    <row r="246" spans="1:25" x14ac:dyDescent="0.25">
      <c r="A246" s="21" t="s">
        <v>206</v>
      </c>
      <c r="B246" s="21">
        <v>1</v>
      </c>
      <c r="C246" s="21">
        <f t="shared" si="167"/>
        <v>0.5</v>
      </c>
      <c r="D246" s="21">
        <v>361</v>
      </c>
      <c r="E246" s="21">
        <v>1700</v>
      </c>
      <c r="F246" s="21" t="s">
        <v>31</v>
      </c>
      <c r="G246" s="21" t="s">
        <v>31</v>
      </c>
      <c r="H246" s="21" t="s">
        <v>31</v>
      </c>
      <c r="I246" s="21" t="s">
        <v>31</v>
      </c>
      <c r="J246" s="21" t="s">
        <v>31</v>
      </c>
      <c r="K246" s="21" t="s">
        <v>31</v>
      </c>
      <c r="L246" s="14">
        <v>32</v>
      </c>
      <c r="M246" s="21" t="s">
        <v>31</v>
      </c>
      <c r="N246" s="21" t="s">
        <v>31</v>
      </c>
      <c r="U246" s="14">
        <f t="shared" si="212"/>
        <v>32</v>
      </c>
      <c r="V246">
        <f t="shared" ref="V246:V253" si="214">C246*D246*E246*U246*(1-0.25)</f>
        <v>7364400</v>
      </c>
      <c r="W246">
        <f t="shared" ref="W246:Y246" si="215">V246/1000</f>
        <v>7364.4</v>
      </c>
      <c r="X246">
        <f t="shared" si="215"/>
        <v>7.3643999999999998</v>
      </c>
      <c r="Y246">
        <f t="shared" si="215"/>
        <v>7.3644000000000001E-3</v>
      </c>
    </row>
    <row r="247" spans="1:25" x14ac:dyDescent="0.25">
      <c r="A247" s="21" t="s">
        <v>206</v>
      </c>
      <c r="B247" s="21">
        <v>1.5</v>
      </c>
      <c r="C247" s="21">
        <f t="shared" si="167"/>
        <v>0.5</v>
      </c>
      <c r="D247" s="21">
        <v>361</v>
      </c>
      <c r="E247" s="21">
        <v>1700</v>
      </c>
      <c r="F247" s="14">
        <v>14</v>
      </c>
      <c r="G247" s="21" t="s">
        <v>31</v>
      </c>
      <c r="H247" s="21" t="s">
        <v>31</v>
      </c>
      <c r="I247" s="21" t="s">
        <v>31</v>
      </c>
      <c r="J247" s="21" t="s">
        <v>31</v>
      </c>
      <c r="K247" s="21" t="s">
        <v>31</v>
      </c>
      <c r="L247" s="14">
        <v>22</v>
      </c>
      <c r="M247" s="21" t="s">
        <v>31</v>
      </c>
      <c r="N247" s="21" t="s">
        <v>31</v>
      </c>
      <c r="U247" s="14">
        <f t="shared" si="212"/>
        <v>36</v>
      </c>
      <c r="V247">
        <f t="shared" si="214"/>
        <v>8284950</v>
      </c>
      <c r="W247">
        <f t="shared" ref="W247:Y247" si="216">V247/1000</f>
        <v>8284.9500000000007</v>
      </c>
      <c r="X247">
        <f t="shared" si="216"/>
        <v>8.2849500000000003</v>
      </c>
      <c r="Y247">
        <f t="shared" si="216"/>
        <v>8.284950000000001E-3</v>
      </c>
    </row>
    <row r="248" spans="1:25" x14ac:dyDescent="0.25">
      <c r="A248" s="21" t="s">
        <v>206</v>
      </c>
      <c r="B248" s="21">
        <v>2</v>
      </c>
      <c r="C248" s="21">
        <f t="shared" si="167"/>
        <v>0.5</v>
      </c>
      <c r="D248" s="21">
        <v>361</v>
      </c>
      <c r="E248" s="21">
        <v>1700</v>
      </c>
      <c r="F248" s="21" t="s">
        <v>31</v>
      </c>
      <c r="G248" s="21" t="s">
        <v>31</v>
      </c>
      <c r="H248" s="21" t="s">
        <v>31</v>
      </c>
      <c r="I248" s="21" t="s">
        <v>31</v>
      </c>
      <c r="J248" s="21" t="s">
        <v>31</v>
      </c>
      <c r="K248" s="21" t="s">
        <v>31</v>
      </c>
      <c r="L248" s="21" t="s">
        <v>31</v>
      </c>
      <c r="M248" s="21" t="s">
        <v>31</v>
      </c>
      <c r="N248" s="21" t="s">
        <v>31</v>
      </c>
      <c r="U248" s="22">
        <f t="shared" si="212"/>
        <v>0</v>
      </c>
      <c r="V248">
        <f t="shared" si="214"/>
        <v>0</v>
      </c>
      <c r="W248">
        <f t="shared" ref="W248:Y248" si="217">V248/1000</f>
        <v>0</v>
      </c>
      <c r="X248">
        <f t="shared" si="217"/>
        <v>0</v>
      </c>
      <c r="Y248">
        <f t="shared" si="217"/>
        <v>0</v>
      </c>
    </row>
    <row r="249" spans="1:25" x14ac:dyDescent="0.25">
      <c r="A249" s="21" t="s">
        <v>206</v>
      </c>
      <c r="B249" s="21">
        <v>2.5</v>
      </c>
      <c r="C249" s="21">
        <f t="shared" si="167"/>
        <v>0.75</v>
      </c>
      <c r="D249" s="21">
        <v>361</v>
      </c>
      <c r="E249" s="21">
        <v>1700</v>
      </c>
      <c r="F249" s="21" t="s">
        <v>31</v>
      </c>
      <c r="G249" s="21" t="s">
        <v>31</v>
      </c>
      <c r="H249" s="21" t="s">
        <v>31</v>
      </c>
      <c r="I249" s="21" t="s">
        <v>31</v>
      </c>
      <c r="J249" s="21" t="s">
        <v>31</v>
      </c>
      <c r="K249" s="21" t="s">
        <v>31</v>
      </c>
      <c r="L249" s="21" t="s">
        <v>31</v>
      </c>
      <c r="M249" s="21" t="s">
        <v>31</v>
      </c>
      <c r="N249" s="21" t="s">
        <v>31</v>
      </c>
      <c r="U249" s="22">
        <f t="shared" si="212"/>
        <v>0</v>
      </c>
      <c r="V249">
        <f t="shared" si="214"/>
        <v>0</v>
      </c>
      <c r="W249">
        <f t="shared" ref="W249:Y249" si="218">V249/1000</f>
        <v>0</v>
      </c>
      <c r="X249">
        <f t="shared" si="218"/>
        <v>0</v>
      </c>
      <c r="Y249">
        <f t="shared" si="218"/>
        <v>0</v>
      </c>
    </row>
    <row r="250" spans="1:25" x14ac:dyDescent="0.25">
      <c r="A250" s="21" t="s">
        <v>206</v>
      </c>
      <c r="B250" s="21">
        <v>3.5</v>
      </c>
      <c r="C250" s="21">
        <f t="shared" si="167"/>
        <v>1.5</v>
      </c>
      <c r="D250" s="21">
        <v>361</v>
      </c>
      <c r="E250" s="21">
        <v>1700</v>
      </c>
      <c r="F250" s="21" t="s">
        <v>31</v>
      </c>
      <c r="G250" s="21" t="s">
        <v>31</v>
      </c>
      <c r="H250" s="21" t="s">
        <v>31</v>
      </c>
      <c r="I250" s="21" t="s">
        <v>31</v>
      </c>
      <c r="J250" s="21" t="s">
        <v>31</v>
      </c>
      <c r="K250" s="21" t="s">
        <v>31</v>
      </c>
      <c r="L250" s="21" t="s">
        <v>31</v>
      </c>
      <c r="M250" s="21" t="s">
        <v>31</v>
      </c>
      <c r="N250" s="21" t="s">
        <v>31</v>
      </c>
      <c r="U250" s="22">
        <f t="shared" si="212"/>
        <v>0</v>
      </c>
      <c r="V250">
        <f t="shared" si="214"/>
        <v>0</v>
      </c>
      <c r="W250">
        <f t="shared" ref="W250:Y250" si="219">V250/1000</f>
        <v>0</v>
      </c>
      <c r="X250">
        <f t="shared" si="219"/>
        <v>0</v>
      </c>
      <c r="Y250">
        <f t="shared" si="219"/>
        <v>0</v>
      </c>
    </row>
    <row r="251" spans="1:25" x14ac:dyDescent="0.25">
      <c r="A251" s="21" t="s">
        <v>206</v>
      </c>
      <c r="B251" s="21">
        <v>5.5</v>
      </c>
      <c r="C251" s="21">
        <f t="shared" si="167"/>
        <v>1.5</v>
      </c>
      <c r="D251" s="21">
        <v>361</v>
      </c>
      <c r="E251" s="21">
        <v>1700</v>
      </c>
      <c r="F251" s="21" t="s">
        <v>31</v>
      </c>
      <c r="G251" s="21" t="s">
        <v>31</v>
      </c>
      <c r="H251" s="21" t="s">
        <v>31</v>
      </c>
      <c r="I251" s="21" t="s">
        <v>31</v>
      </c>
      <c r="J251" s="21" t="s">
        <v>31</v>
      </c>
      <c r="K251" s="21" t="s">
        <v>31</v>
      </c>
      <c r="L251" s="21" t="s">
        <v>31</v>
      </c>
      <c r="M251" s="21" t="s">
        <v>31</v>
      </c>
      <c r="N251" s="21" t="s">
        <v>31</v>
      </c>
      <c r="U251" s="22">
        <f t="shared" si="212"/>
        <v>0</v>
      </c>
      <c r="V251">
        <f t="shared" si="214"/>
        <v>0</v>
      </c>
      <c r="W251">
        <f t="shared" ref="W251:Y251" si="220">V251/1000</f>
        <v>0</v>
      </c>
      <c r="X251">
        <f t="shared" si="220"/>
        <v>0</v>
      </c>
      <c r="Y251">
        <f t="shared" si="220"/>
        <v>0</v>
      </c>
    </row>
    <row r="252" spans="1:25" x14ac:dyDescent="0.25">
      <c r="A252" s="21" t="s">
        <v>206</v>
      </c>
      <c r="B252" s="21">
        <v>6.5</v>
      </c>
      <c r="C252" s="21">
        <f t="shared" si="167"/>
        <v>1.25</v>
      </c>
      <c r="D252" s="21">
        <v>361</v>
      </c>
      <c r="E252" s="21">
        <v>1700</v>
      </c>
      <c r="F252" s="21" t="s">
        <v>31</v>
      </c>
      <c r="G252" s="21" t="s">
        <v>31</v>
      </c>
      <c r="H252" s="21" t="s">
        <v>31</v>
      </c>
      <c r="I252" s="21" t="s">
        <v>31</v>
      </c>
      <c r="J252" s="21" t="s">
        <v>31</v>
      </c>
      <c r="K252" s="21" t="s">
        <v>31</v>
      </c>
      <c r="L252" s="21" t="s">
        <v>31</v>
      </c>
      <c r="M252" s="21" t="s">
        <v>31</v>
      </c>
      <c r="N252" s="21" t="s">
        <v>31</v>
      </c>
      <c r="U252" s="22">
        <f t="shared" si="212"/>
        <v>0</v>
      </c>
      <c r="V252">
        <f t="shared" si="214"/>
        <v>0</v>
      </c>
      <c r="W252">
        <f t="shared" ref="W252:Y252" si="221">V252/1000</f>
        <v>0</v>
      </c>
      <c r="X252">
        <f t="shared" si="221"/>
        <v>0</v>
      </c>
      <c r="Y252">
        <f t="shared" si="221"/>
        <v>0</v>
      </c>
    </row>
    <row r="253" spans="1:25" x14ac:dyDescent="0.25">
      <c r="A253" s="21" t="s">
        <v>206</v>
      </c>
      <c r="B253" s="21">
        <v>8</v>
      </c>
      <c r="C253" s="21">
        <f>(B253-B252)/2</f>
        <v>0.75</v>
      </c>
      <c r="D253" s="21">
        <v>361</v>
      </c>
      <c r="E253" s="21">
        <v>1700</v>
      </c>
      <c r="F253" s="14">
        <v>18</v>
      </c>
      <c r="G253" s="21" t="s">
        <v>31</v>
      </c>
      <c r="H253" s="21" t="s">
        <v>31</v>
      </c>
      <c r="I253" s="21" t="s">
        <v>31</v>
      </c>
      <c r="J253" s="21" t="s">
        <v>31</v>
      </c>
      <c r="K253" s="21" t="s">
        <v>31</v>
      </c>
      <c r="L253" s="21" t="s">
        <v>31</v>
      </c>
      <c r="M253" s="21" t="s">
        <v>31</v>
      </c>
      <c r="N253" s="21" t="s">
        <v>31</v>
      </c>
      <c r="U253" s="14">
        <f t="shared" si="212"/>
        <v>18</v>
      </c>
      <c r="V253">
        <f t="shared" si="214"/>
        <v>6213712.5</v>
      </c>
      <c r="W253">
        <f t="shared" ref="W253:Y253" si="222">V253/1000</f>
        <v>6213.7124999999996</v>
      </c>
      <c r="X253">
        <f t="shared" si="222"/>
        <v>6.2137124999999997</v>
      </c>
      <c r="Y253">
        <f t="shared" si="222"/>
        <v>6.2137124999999994E-3</v>
      </c>
    </row>
    <row r="254" spans="1:25" x14ac:dyDescent="0.25">
      <c r="A254" s="21"/>
      <c r="B254" s="21"/>
      <c r="C254" s="21"/>
      <c r="D254" s="21"/>
      <c r="E254" s="21"/>
      <c r="F254" s="21" t="s">
        <v>1</v>
      </c>
      <c r="G254" s="21" t="s">
        <v>2</v>
      </c>
      <c r="H254" s="21" t="s">
        <v>3</v>
      </c>
      <c r="I254" s="21" t="s">
        <v>4</v>
      </c>
      <c r="J254" s="21" t="s">
        <v>5</v>
      </c>
      <c r="K254" s="21" t="s">
        <v>6</v>
      </c>
      <c r="L254" s="21" t="s">
        <v>7</v>
      </c>
      <c r="M254" s="21" t="s">
        <v>8</v>
      </c>
      <c r="N254" s="21" t="s">
        <v>9</v>
      </c>
      <c r="U254" s="22"/>
    </row>
    <row r="255" spans="1:25" x14ac:dyDescent="0.25">
      <c r="A255" s="21"/>
      <c r="B255" s="21"/>
      <c r="C255" s="21"/>
      <c r="D255" s="21"/>
      <c r="E255" s="21"/>
      <c r="F255" s="21" t="s">
        <v>18</v>
      </c>
      <c r="G255" s="21" t="s">
        <v>18</v>
      </c>
      <c r="H255" s="21" t="s">
        <v>18</v>
      </c>
      <c r="I255" s="21" t="s">
        <v>18</v>
      </c>
      <c r="J255" s="21" t="s">
        <v>18</v>
      </c>
      <c r="K255" s="21" t="s">
        <v>18</v>
      </c>
      <c r="L255" s="21" t="s">
        <v>18</v>
      </c>
      <c r="M255" s="21" t="s">
        <v>18</v>
      </c>
      <c r="N255" s="21" t="s">
        <v>18</v>
      </c>
      <c r="U255" s="22"/>
    </row>
    <row r="256" spans="1:25" x14ac:dyDescent="0.25">
      <c r="A256" s="21" t="s">
        <v>79</v>
      </c>
      <c r="B256" s="21">
        <v>0.5</v>
      </c>
      <c r="C256" s="21">
        <f>(B256-B255)+(B257-B256)/2</f>
        <v>0.75</v>
      </c>
      <c r="D256" s="21">
        <f t="shared" ref="D256:D265" si="223">19*(9.5+4)</f>
        <v>256.5</v>
      </c>
      <c r="E256" s="21">
        <v>1500</v>
      </c>
      <c r="F256" s="21" t="s">
        <v>31</v>
      </c>
      <c r="G256" s="21" t="s">
        <v>31</v>
      </c>
      <c r="H256" s="21" t="s">
        <v>31</v>
      </c>
      <c r="I256" s="21" t="s">
        <v>31</v>
      </c>
      <c r="J256" s="21" t="s">
        <v>31</v>
      </c>
      <c r="K256" s="14">
        <v>13</v>
      </c>
      <c r="L256" s="14">
        <v>5600</v>
      </c>
      <c r="M256" s="14">
        <v>41</v>
      </c>
      <c r="N256" s="14">
        <v>14</v>
      </c>
      <c r="U256" s="14">
        <f t="shared" ref="U256:U265" si="224">SUM(F256:N256)</f>
        <v>5668</v>
      </c>
      <c r="V256">
        <f>C256*D256*E256*U256*(1-0.25)</f>
        <v>1226679187.5</v>
      </c>
      <c r="W256">
        <f t="shared" ref="W256:Y256" si="225">V256/1000</f>
        <v>1226679.1875</v>
      </c>
      <c r="X256">
        <f t="shared" si="225"/>
        <v>1226.6791874999999</v>
      </c>
      <c r="Y256">
        <f t="shared" si="225"/>
        <v>1.2266791874999998</v>
      </c>
    </row>
    <row r="257" spans="1:25" x14ac:dyDescent="0.25">
      <c r="A257" s="21" t="s">
        <v>79</v>
      </c>
      <c r="B257" s="21">
        <v>1</v>
      </c>
      <c r="C257" s="21">
        <f t="shared" si="167"/>
        <v>0.5</v>
      </c>
      <c r="D257" s="21">
        <f t="shared" si="223"/>
        <v>256.5</v>
      </c>
      <c r="E257" s="21">
        <v>1700</v>
      </c>
      <c r="F257" s="21" t="s">
        <v>31</v>
      </c>
      <c r="G257" s="21" t="s">
        <v>31</v>
      </c>
      <c r="H257" s="21" t="s">
        <v>31</v>
      </c>
      <c r="I257" s="21" t="s">
        <v>31</v>
      </c>
      <c r="J257" s="21" t="s">
        <v>31</v>
      </c>
      <c r="K257" s="21" t="s">
        <v>31</v>
      </c>
      <c r="L257" s="14">
        <v>930</v>
      </c>
      <c r="M257" s="21" t="s">
        <v>31</v>
      </c>
      <c r="N257" s="21" t="s">
        <v>31</v>
      </c>
      <c r="U257" s="14">
        <f t="shared" si="224"/>
        <v>930</v>
      </c>
      <c r="V257">
        <f t="shared" ref="V257:V265" si="226">C257*D257*E257*U257*(1-0.25)</f>
        <v>152072437.5</v>
      </c>
      <c r="W257">
        <f t="shared" ref="W257:Y257" si="227">V257/1000</f>
        <v>152072.4375</v>
      </c>
      <c r="X257">
        <f t="shared" si="227"/>
        <v>152.07243750000001</v>
      </c>
      <c r="Y257">
        <f t="shared" si="227"/>
        <v>0.15207243750000002</v>
      </c>
    </row>
    <row r="258" spans="1:25" x14ac:dyDescent="0.25">
      <c r="A258" s="21" t="s">
        <v>79</v>
      </c>
      <c r="B258" s="21">
        <v>1.5</v>
      </c>
      <c r="C258" s="21">
        <f t="shared" si="167"/>
        <v>0.5</v>
      </c>
      <c r="D258" s="21">
        <f t="shared" si="223"/>
        <v>256.5</v>
      </c>
      <c r="E258" s="21">
        <v>1700</v>
      </c>
      <c r="F258" s="21" t="s">
        <v>31</v>
      </c>
      <c r="G258" s="21" t="s">
        <v>31</v>
      </c>
      <c r="H258" s="21" t="s">
        <v>31</v>
      </c>
      <c r="I258" s="21" t="s">
        <v>31</v>
      </c>
      <c r="J258" s="21" t="s">
        <v>31</v>
      </c>
      <c r="K258" s="21" t="s">
        <v>31</v>
      </c>
      <c r="L258" s="14">
        <v>130</v>
      </c>
      <c r="M258" s="21" t="s">
        <v>31</v>
      </c>
      <c r="N258" s="21" t="s">
        <v>31</v>
      </c>
      <c r="U258" s="14">
        <f t="shared" si="224"/>
        <v>130</v>
      </c>
      <c r="V258">
        <f t="shared" si="226"/>
        <v>21257437.5</v>
      </c>
      <c r="W258">
        <f t="shared" ref="W258:Y258" si="228">V258/1000</f>
        <v>21257.4375</v>
      </c>
      <c r="X258">
        <f t="shared" si="228"/>
        <v>21.257437500000002</v>
      </c>
      <c r="Y258">
        <f t="shared" si="228"/>
        <v>2.12574375E-2</v>
      </c>
    </row>
    <row r="259" spans="1:25" x14ac:dyDescent="0.25">
      <c r="A259" s="21" t="s">
        <v>79</v>
      </c>
      <c r="B259" s="21">
        <v>2</v>
      </c>
      <c r="C259" s="21">
        <f t="shared" si="167"/>
        <v>0.5</v>
      </c>
      <c r="D259" s="21">
        <f t="shared" si="223"/>
        <v>256.5</v>
      </c>
      <c r="E259" s="21">
        <v>1700</v>
      </c>
      <c r="F259" s="21" t="s">
        <v>31</v>
      </c>
      <c r="G259" s="21" t="s">
        <v>31</v>
      </c>
      <c r="H259" s="21" t="s">
        <v>31</v>
      </c>
      <c r="I259" s="21" t="s">
        <v>31</v>
      </c>
      <c r="J259" s="21" t="s">
        <v>31</v>
      </c>
      <c r="K259" s="21" t="s">
        <v>31</v>
      </c>
      <c r="L259" s="14">
        <v>37</v>
      </c>
      <c r="M259" s="21" t="s">
        <v>31</v>
      </c>
      <c r="N259" s="21" t="s">
        <v>31</v>
      </c>
      <c r="U259" s="14">
        <f t="shared" si="224"/>
        <v>37</v>
      </c>
      <c r="V259">
        <f t="shared" si="226"/>
        <v>6050193.75</v>
      </c>
      <c r="W259">
        <f t="shared" ref="W259:Y259" si="229">V259/1000</f>
        <v>6050.1937500000004</v>
      </c>
      <c r="X259">
        <f t="shared" si="229"/>
        <v>6.05019375</v>
      </c>
      <c r="Y259">
        <f t="shared" si="229"/>
        <v>6.0501937500000002E-3</v>
      </c>
    </row>
    <row r="260" spans="1:25" x14ac:dyDescent="0.25">
      <c r="A260" s="21" t="s">
        <v>79</v>
      </c>
      <c r="B260" s="21">
        <v>2.5</v>
      </c>
      <c r="C260" s="21">
        <f t="shared" si="167"/>
        <v>0.75</v>
      </c>
      <c r="D260" s="21">
        <f t="shared" si="223"/>
        <v>256.5</v>
      </c>
      <c r="E260" s="21">
        <v>1700</v>
      </c>
      <c r="F260" s="21" t="s">
        <v>31</v>
      </c>
      <c r="G260" s="21" t="s">
        <v>31</v>
      </c>
      <c r="H260" s="21" t="s">
        <v>31</v>
      </c>
      <c r="I260" s="21" t="s">
        <v>31</v>
      </c>
      <c r="J260" s="21" t="s">
        <v>31</v>
      </c>
      <c r="K260" s="21" t="s">
        <v>31</v>
      </c>
      <c r="L260" s="14">
        <v>12</v>
      </c>
      <c r="M260" s="21" t="s">
        <v>31</v>
      </c>
      <c r="N260" s="21" t="s">
        <v>31</v>
      </c>
      <c r="U260" s="14">
        <f t="shared" si="224"/>
        <v>12</v>
      </c>
      <c r="V260">
        <f t="shared" si="226"/>
        <v>2943337.5</v>
      </c>
      <c r="W260">
        <f t="shared" ref="W260:Y260" si="230">V260/1000</f>
        <v>2943.3375000000001</v>
      </c>
      <c r="X260">
        <f t="shared" si="230"/>
        <v>2.9433375000000002</v>
      </c>
      <c r="Y260">
        <f t="shared" si="230"/>
        <v>2.9433375E-3</v>
      </c>
    </row>
    <row r="261" spans="1:25" x14ac:dyDescent="0.25">
      <c r="A261" s="21" t="s">
        <v>79</v>
      </c>
      <c r="B261" s="21">
        <v>3.5</v>
      </c>
      <c r="C261" s="21">
        <f t="shared" si="167"/>
        <v>1</v>
      </c>
      <c r="D261" s="21">
        <f t="shared" si="223"/>
        <v>256.5</v>
      </c>
      <c r="E261" s="21">
        <v>1700</v>
      </c>
      <c r="F261" s="21" t="s">
        <v>31</v>
      </c>
      <c r="G261" s="21" t="s">
        <v>31</v>
      </c>
      <c r="H261" s="21" t="s">
        <v>31</v>
      </c>
      <c r="I261" s="21" t="s">
        <v>31</v>
      </c>
      <c r="J261" s="21" t="s">
        <v>31</v>
      </c>
      <c r="K261" s="21" t="s">
        <v>31</v>
      </c>
      <c r="L261" s="14">
        <v>10</v>
      </c>
      <c r="M261" s="21" t="s">
        <v>31</v>
      </c>
      <c r="N261" s="21" t="s">
        <v>31</v>
      </c>
      <c r="U261" s="14">
        <f t="shared" si="224"/>
        <v>10</v>
      </c>
      <c r="V261">
        <f t="shared" si="226"/>
        <v>3270375</v>
      </c>
      <c r="W261">
        <f t="shared" ref="W261:Y261" si="231">V261/1000</f>
        <v>3270.375</v>
      </c>
      <c r="X261">
        <f t="shared" si="231"/>
        <v>3.270375</v>
      </c>
      <c r="Y261">
        <f t="shared" si="231"/>
        <v>3.2703749999999998E-3</v>
      </c>
    </row>
    <row r="262" spans="1:25" x14ac:dyDescent="0.25">
      <c r="A262" s="21" t="s">
        <v>79</v>
      </c>
      <c r="B262" s="21">
        <v>4.5</v>
      </c>
      <c r="C262" s="21">
        <f t="shared" si="167"/>
        <v>1</v>
      </c>
      <c r="D262" s="21">
        <f t="shared" si="223"/>
        <v>256.5</v>
      </c>
      <c r="E262" s="21">
        <v>1700</v>
      </c>
      <c r="F262" s="21" t="s">
        <v>31</v>
      </c>
      <c r="G262" s="21" t="s">
        <v>31</v>
      </c>
      <c r="H262" s="21" t="s">
        <v>31</v>
      </c>
      <c r="I262" s="21" t="s">
        <v>31</v>
      </c>
      <c r="J262" s="21" t="s">
        <v>31</v>
      </c>
      <c r="K262" s="21" t="s">
        <v>31</v>
      </c>
      <c r="L262" s="21" t="s">
        <v>31</v>
      </c>
      <c r="M262" s="21" t="s">
        <v>31</v>
      </c>
      <c r="N262" s="21" t="s">
        <v>31</v>
      </c>
      <c r="U262" s="22">
        <f t="shared" si="224"/>
        <v>0</v>
      </c>
      <c r="V262">
        <f t="shared" si="226"/>
        <v>0</v>
      </c>
      <c r="W262">
        <f t="shared" ref="W262:Y262" si="232">V262/1000</f>
        <v>0</v>
      </c>
      <c r="X262">
        <f t="shared" si="232"/>
        <v>0</v>
      </c>
      <c r="Y262">
        <f t="shared" si="232"/>
        <v>0</v>
      </c>
    </row>
    <row r="263" spans="1:25" x14ac:dyDescent="0.25">
      <c r="A263" s="21" t="s">
        <v>79</v>
      </c>
      <c r="B263" s="21">
        <v>5.5</v>
      </c>
      <c r="C263" s="21">
        <f t="shared" si="167"/>
        <v>1</v>
      </c>
      <c r="D263" s="21">
        <f t="shared" si="223"/>
        <v>256.5</v>
      </c>
      <c r="E263" s="21">
        <v>1700</v>
      </c>
      <c r="F263" s="21" t="s">
        <v>31</v>
      </c>
      <c r="G263" s="21" t="s">
        <v>31</v>
      </c>
      <c r="H263" s="21" t="s">
        <v>31</v>
      </c>
      <c r="I263" s="21" t="s">
        <v>31</v>
      </c>
      <c r="J263" s="21" t="s">
        <v>31</v>
      </c>
      <c r="K263" s="21" t="s">
        <v>31</v>
      </c>
      <c r="L263" s="21" t="s">
        <v>31</v>
      </c>
      <c r="M263" s="21" t="s">
        <v>31</v>
      </c>
      <c r="N263" s="21" t="s">
        <v>31</v>
      </c>
      <c r="U263" s="22">
        <f t="shared" si="224"/>
        <v>0</v>
      </c>
      <c r="V263">
        <f t="shared" si="226"/>
        <v>0</v>
      </c>
      <c r="W263">
        <f t="shared" ref="W263:Y263" si="233">V263/1000</f>
        <v>0</v>
      </c>
      <c r="X263">
        <f t="shared" si="233"/>
        <v>0</v>
      </c>
      <c r="Y263">
        <f t="shared" si="233"/>
        <v>0</v>
      </c>
    </row>
    <row r="264" spans="1:25" x14ac:dyDescent="0.25">
      <c r="A264" s="21" t="s">
        <v>79</v>
      </c>
      <c r="B264" s="21">
        <v>6.5</v>
      </c>
      <c r="C264" s="21">
        <f t="shared" si="167"/>
        <v>0.75</v>
      </c>
      <c r="D264" s="21">
        <f t="shared" si="223"/>
        <v>256.5</v>
      </c>
      <c r="E264" s="21">
        <v>1700</v>
      </c>
      <c r="F264" s="21" t="s">
        <v>31</v>
      </c>
      <c r="G264" s="21" t="s">
        <v>31</v>
      </c>
      <c r="H264" s="21" t="s">
        <v>31</v>
      </c>
      <c r="I264" s="21" t="s">
        <v>31</v>
      </c>
      <c r="J264" s="21" t="s">
        <v>31</v>
      </c>
      <c r="K264" s="21" t="s">
        <v>31</v>
      </c>
      <c r="L264" s="14">
        <v>12</v>
      </c>
      <c r="M264" s="21" t="s">
        <v>31</v>
      </c>
      <c r="N264" s="21" t="s">
        <v>31</v>
      </c>
      <c r="U264" s="14">
        <f t="shared" si="224"/>
        <v>12</v>
      </c>
      <c r="V264">
        <f t="shared" si="226"/>
        <v>2943337.5</v>
      </c>
      <c r="W264">
        <f t="shared" ref="W264:Y264" si="234">V264/1000</f>
        <v>2943.3375000000001</v>
      </c>
      <c r="X264">
        <f t="shared" si="234"/>
        <v>2.9433375000000002</v>
      </c>
      <c r="Y264">
        <f t="shared" si="234"/>
        <v>2.9433375E-3</v>
      </c>
    </row>
    <row r="265" spans="1:25" x14ac:dyDescent="0.25">
      <c r="A265" s="21" t="s">
        <v>79</v>
      </c>
      <c r="B265" s="21">
        <v>7</v>
      </c>
      <c r="C265" s="21">
        <f t="shared" si="167"/>
        <v>0.75</v>
      </c>
      <c r="D265" s="21">
        <f t="shared" si="223"/>
        <v>256.5</v>
      </c>
      <c r="E265" s="21">
        <v>1700</v>
      </c>
      <c r="F265" s="21" t="s">
        <v>31</v>
      </c>
      <c r="G265" s="21" t="s">
        <v>31</v>
      </c>
      <c r="H265" s="21" t="s">
        <v>31</v>
      </c>
      <c r="I265" s="21" t="s">
        <v>31</v>
      </c>
      <c r="J265" s="21" t="s">
        <v>31</v>
      </c>
      <c r="K265" s="21" t="s">
        <v>31</v>
      </c>
      <c r="L265" s="14">
        <v>53</v>
      </c>
      <c r="M265" s="21" t="s">
        <v>31</v>
      </c>
      <c r="N265" s="21" t="s">
        <v>31</v>
      </c>
      <c r="U265" s="14">
        <f t="shared" si="224"/>
        <v>53</v>
      </c>
      <c r="V265">
        <f t="shared" si="226"/>
        <v>12999740.625</v>
      </c>
      <c r="W265">
        <f t="shared" ref="W265:Y265" si="235">V265/1000</f>
        <v>12999.740625</v>
      </c>
      <c r="X265">
        <f t="shared" si="235"/>
        <v>12.999740625000001</v>
      </c>
      <c r="Y265">
        <f t="shared" si="235"/>
        <v>1.2999740625000001E-2</v>
      </c>
    </row>
    <row r="266" spans="1:25" x14ac:dyDescent="0.25">
      <c r="B266">
        <v>8</v>
      </c>
    </row>
    <row r="268" spans="1:25" x14ac:dyDescent="0.25">
      <c r="A268" s="21"/>
      <c r="B268" s="21"/>
      <c r="C268" s="21"/>
      <c r="D268" s="21"/>
      <c r="E268" s="21"/>
      <c r="F268" s="21" t="s">
        <v>1</v>
      </c>
      <c r="G268" s="21" t="s">
        <v>2</v>
      </c>
      <c r="H268" s="21" t="s">
        <v>3</v>
      </c>
      <c r="I268" s="21" t="s">
        <v>4</v>
      </c>
      <c r="J268" s="21" t="s">
        <v>5</v>
      </c>
      <c r="K268" s="21" t="s">
        <v>6</v>
      </c>
      <c r="L268" s="21" t="s">
        <v>7</v>
      </c>
      <c r="M268" s="21" t="s">
        <v>8</v>
      </c>
      <c r="N268" s="21" t="s">
        <v>9</v>
      </c>
      <c r="U268" s="37"/>
    </row>
    <row r="269" spans="1:25" x14ac:dyDescent="0.25">
      <c r="A269" s="21"/>
      <c r="B269" s="21"/>
      <c r="C269" s="21"/>
      <c r="D269" s="21"/>
      <c r="E269" s="21"/>
      <c r="F269" s="21" t="s">
        <v>18</v>
      </c>
      <c r="G269" s="21" t="s">
        <v>18</v>
      </c>
      <c r="H269" s="21" t="s">
        <v>18</v>
      </c>
      <c r="I269" s="21" t="s">
        <v>18</v>
      </c>
      <c r="J269" s="21" t="s">
        <v>18</v>
      </c>
      <c r="K269" s="21" t="s">
        <v>18</v>
      </c>
      <c r="L269" s="21" t="s">
        <v>18</v>
      </c>
      <c r="M269" s="21" t="s">
        <v>18</v>
      </c>
      <c r="N269" s="21" t="s">
        <v>18</v>
      </c>
      <c r="U269" s="37"/>
    </row>
    <row r="270" spans="1:25" ht="26.25" x14ac:dyDescent="0.25">
      <c r="A270" s="21" t="s">
        <v>140</v>
      </c>
      <c r="B270" s="21" t="s">
        <v>17</v>
      </c>
      <c r="C270" s="21">
        <v>0.5</v>
      </c>
      <c r="D270" s="21">
        <v>95</v>
      </c>
      <c r="E270" s="21">
        <v>1500</v>
      </c>
      <c r="F270" s="21" t="s">
        <v>31</v>
      </c>
      <c r="G270" s="21" t="s">
        <v>31</v>
      </c>
      <c r="H270" s="21" t="s">
        <v>31</v>
      </c>
      <c r="I270" s="21" t="s">
        <v>31</v>
      </c>
      <c r="J270" s="21" t="s">
        <v>31</v>
      </c>
      <c r="K270" s="21" t="s">
        <v>31</v>
      </c>
      <c r="L270" s="14">
        <v>1900</v>
      </c>
      <c r="M270" s="14">
        <v>76</v>
      </c>
      <c r="N270" s="14">
        <v>11</v>
      </c>
      <c r="U270" s="33">
        <f t="shared" ref="U270:U278" si="236">SUM(F270:N270)</f>
        <v>1987</v>
      </c>
      <c r="V270">
        <f>C270*D270*E270*U270*(1-0.25)</f>
        <v>106180312.5</v>
      </c>
      <c r="W270">
        <f t="shared" ref="W270:Y270" si="237">V270/1000</f>
        <v>106180.3125</v>
      </c>
      <c r="X270">
        <f t="shared" si="237"/>
        <v>106.1803125</v>
      </c>
      <c r="Y270">
        <f t="shared" si="237"/>
        <v>0.1061803125</v>
      </c>
    </row>
    <row r="271" spans="1:25" ht="26.25" x14ac:dyDescent="0.25">
      <c r="A271" s="21" t="s">
        <v>142</v>
      </c>
      <c r="B271" s="21" t="s">
        <v>17</v>
      </c>
      <c r="C271" s="21">
        <v>0.5</v>
      </c>
      <c r="D271" s="21">
        <v>95</v>
      </c>
      <c r="E271" s="21">
        <v>1500</v>
      </c>
      <c r="F271" s="21" t="s">
        <v>31</v>
      </c>
      <c r="G271" s="21" t="s">
        <v>31</v>
      </c>
      <c r="H271" s="21" t="s">
        <v>31</v>
      </c>
      <c r="I271" s="21" t="s">
        <v>31</v>
      </c>
      <c r="J271" s="21" t="s">
        <v>31</v>
      </c>
      <c r="K271" s="21" t="s">
        <v>31</v>
      </c>
      <c r="L271" s="14">
        <v>44</v>
      </c>
      <c r="M271" s="14">
        <v>33</v>
      </c>
      <c r="N271" s="21" t="s">
        <v>31</v>
      </c>
      <c r="U271" s="33">
        <f t="shared" si="236"/>
        <v>77</v>
      </c>
      <c r="V271">
        <f t="shared" ref="V271:V278" si="238">C271*D271*E271*U271*(1-0.25)</f>
        <v>4114687.5</v>
      </c>
      <c r="W271">
        <f t="shared" ref="W271:Y271" si="239">V271/1000</f>
        <v>4114.6875</v>
      </c>
      <c r="X271">
        <f t="shared" si="239"/>
        <v>4.1146874999999996</v>
      </c>
      <c r="Y271">
        <f t="shared" si="239"/>
        <v>4.1146874999999994E-3</v>
      </c>
    </row>
    <row r="272" spans="1:25" ht="26.25" x14ac:dyDescent="0.25">
      <c r="A272" s="21" t="s">
        <v>144</v>
      </c>
      <c r="B272" s="21" t="s">
        <v>17</v>
      </c>
      <c r="C272" s="21">
        <v>0.5</v>
      </c>
      <c r="D272" s="21">
        <v>95</v>
      </c>
      <c r="E272" s="21">
        <v>1500</v>
      </c>
      <c r="F272" s="21" t="s">
        <v>31</v>
      </c>
      <c r="G272" s="21" t="s">
        <v>31</v>
      </c>
      <c r="H272" s="21" t="s">
        <v>31</v>
      </c>
      <c r="I272" s="21" t="s">
        <v>31</v>
      </c>
      <c r="J272" s="21" t="s">
        <v>31</v>
      </c>
      <c r="K272" s="21" t="s">
        <v>31</v>
      </c>
      <c r="L272" s="14">
        <v>1400</v>
      </c>
      <c r="M272" s="14">
        <v>51</v>
      </c>
      <c r="N272" s="21" t="s">
        <v>31</v>
      </c>
      <c r="U272" s="33">
        <f t="shared" si="236"/>
        <v>1451</v>
      </c>
      <c r="V272">
        <f t="shared" si="238"/>
        <v>77537812.5</v>
      </c>
      <c r="W272">
        <f t="shared" ref="W272:Y272" si="240">V272/1000</f>
        <v>77537.8125</v>
      </c>
      <c r="X272">
        <f t="shared" si="240"/>
        <v>77.537812500000001</v>
      </c>
      <c r="Y272">
        <f t="shared" si="240"/>
        <v>7.7537812499999997E-2</v>
      </c>
    </row>
    <row r="273" spans="1:25" ht="26.25" x14ac:dyDescent="0.25">
      <c r="A273" s="21" t="s">
        <v>146</v>
      </c>
      <c r="B273" s="21" t="s">
        <v>17</v>
      </c>
      <c r="C273" s="21">
        <v>0.5</v>
      </c>
      <c r="D273" s="21">
        <v>95</v>
      </c>
      <c r="E273" s="21">
        <v>1500</v>
      </c>
      <c r="F273" s="21" t="s">
        <v>31</v>
      </c>
      <c r="G273" s="21" t="s">
        <v>31</v>
      </c>
      <c r="H273" s="21" t="s">
        <v>31</v>
      </c>
      <c r="I273" s="21" t="s">
        <v>31</v>
      </c>
      <c r="J273" s="21" t="s">
        <v>31</v>
      </c>
      <c r="K273" s="21" t="s">
        <v>31</v>
      </c>
      <c r="L273" s="14">
        <v>730</v>
      </c>
      <c r="M273" s="14">
        <v>32</v>
      </c>
      <c r="N273" s="21" t="s">
        <v>31</v>
      </c>
      <c r="U273" s="33">
        <f t="shared" si="236"/>
        <v>762</v>
      </c>
      <c r="V273">
        <f t="shared" si="238"/>
        <v>40719375</v>
      </c>
      <c r="W273">
        <f t="shared" ref="W273:Y273" si="241">V273/1000</f>
        <v>40719.375</v>
      </c>
      <c r="X273">
        <f t="shared" si="241"/>
        <v>40.719374999999999</v>
      </c>
      <c r="Y273">
        <f t="shared" si="241"/>
        <v>4.0719375000000002E-2</v>
      </c>
    </row>
    <row r="274" spans="1:25" ht="26.25" x14ac:dyDescent="0.25">
      <c r="A274" s="21" t="s">
        <v>148</v>
      </c>
      <c r="B274" s="21" t="s">
        <v>17</v>
      </c>
      <c r="C274" s="21">
        <v>0.5</v>
      </c>
      <c r="D274" s="21">
        <v>95</v>
      </c>
      <c r="E274" s="21">
        <v>1500</v>
      </c>
      <c r="F274" s="21" t="s">
        <v>31</v>
      </c>
      <c r="G274" s="21" t="s">
        <v>31</v>
      </c>
      <c r="H274" s="21" t="s">
        <v>31</v>
      </c>
      <c r="I274" s="21" t="s">
        <v>31</v>
      </c>
      <c r="J274" s="21" t="s">
        <v>31</v>
      </c>
      <c r="K274" s="21" t="s">
        <v>31</v>
      </c>
      <c r="L274" s="14">
        <v>150</v>
      </c>
      <c r="M274" s="21" t="s">
        <v>31</v>
      </c>
      <c r="N274" s="21" t="s">
        <v>31</v>
      </c>
      <c r="U274" s="33">
        <f t="shared" si="236"/>
        <v>150</v>
      </c>
      <c r="V274">
        <f t="shared" si="238"/>
        <v>8015625</v>
      </c>
      <c r="W274">
        <f t="shared" ref="W274:Y274" si="242">V274/1000</f>
        <v>8015.625</v>
      </c>
      <c r="X274">
        <f t="shared" si="242"/>
        <v>8.015625</v>
      </c>
      <c r="Y274">
        <f t="shared" si="242"/>
        <v>8.0156250000000002E-3</v>
      </c>
    </row>
    <row r="275" spans="1:25" x14ac:dyDescent="0.25">
      <c r="A275" s="21" t="s">
        <v>32</v>
      </c>
      <c r="B275" s="21" t="s">
        <v>17</v>
      </c>
      <c r="C275" s="21">
        <v>0.5</v>
      </c>
      <c r="D275" s="21">
        <v>16</v>
      </c>
      <c r="E275" s="21">
        <v>1700</v>
      </c>
      <c r="F275" s="21" t="s">
        <v>31</v>
      </c>
      <c r="G275" s="21" t="s">
        <v>31</v>
      </c>
      <c r="H275" s="21" t="s">
        <v>31</v>
      </c>
      <c r="I275" s="21" t="s">
        <v>31</v>
      </c>
      <c r="J275" s="21" t="s">
        <v>31</v>
      </c>
      <c r="K275" s="21" t="s">
        <v>31</v>
      </c>
      <c r="L275" s="21" t="s">
        <v>31</v>
      </c>
      <c r="M275" s="21" t="s">
        <v>31</v>
      </c>
      <c r="N275" s="21" t="s">
        <v>31</v>
      </c>
      <c r="U275" s="33">
        <f t="shared" si="236"/>
        <v>0</v>
      </c>
      <c r="V275">
        <f t="shared" si="238"/>
        <v>0</v>
      </c>
      <c r="W275">
        <f t="shared" ref="W275:Y275" si="243">V275/1000</f>
        <v>0</v>
      </c>
      <c r="X275">
        <f t="shared" si="243"/>
        <v>0</v>
      </c>
      <c r="Y275">
        <f t="shared" si="243"/>
        <v>0</v>
      </c>
    </row>
    <row r="276" spans="1:25" x14ac:dyDescent="0.25">
      <c r="A276" s="21" t="s">
        <v>35</v>
      </c>
      <c r="B276" s="21" t="s">
        <v>17</v>
      </c>
      <c r="C276" s="21">
        <v>0.5</v>
      </c>
      <c r="D276" s="21">
        <v>16</v>
      </c>
      <c r="E276" s="21">
        <v>1700</v>
      </c>
      <c r="F276" s="21" t="s">
        <v>31</v>
      </c>
      <c r="G276" s="21" t="s">
        <v>31</v>
      </c>
      <c r="H276" s="21" t="s">
        <v>31</v>
      </c>
      <c r="I276" s="21" t="s">
        <v>31</v>
      </c>
      <c r="J276" s="21" t="s">
        <v>31</v>
      </c>
      <c r="K276" s="21" t="s">
        <v>31</v>
      </c>
      <c r="L276" s="21" t="s">
        <v>31</v>
      </c>
      <c r="M276" s="21" t="s">
        <v>31</v>
      </c>
      <c r="N276" s="21" t="s">
        <v>31</v>
      </c>
      <c r="U276" s="33">
        <f t="shared" si="236"/>
        <v>0</v>
      </c>
      <c r="V276">
        <f t="shared" si="238"/>
        <v>0</v>
      </c>
      <c r="W276">
        <f>V276/1000</f>
        <v>0</v>
      </c>
      <c r="X276">
        <f>W276/1000</f>
        <v>0</v>
      </c>
      <c r="Y276">
        <f>X276/1000</f>
        <v>0</v>
      </c>
    </row>
    <row r="277" spans="1:25" x14ac:dyDescent="0.25">
      <c r="A277" s="21" t="s">
        <v>152</v>
      </c>
      <c r="B277" s="21" t="s">
        <v>17</v>
      </c>
      <c r="C277" s="21">
        <v>0.5</v>
      </c>
      <c r="D277" s="21">
        <v>16</v>
      </c>
      <c r="E277" s="21">
        <v>1700</v>
      </c>
      <c r="F277" s="21" t="s">
        <v>31</v>
      </c>
      <c r="G277" s="21" t="s">
        <v>31</v>
      </c>
      <c r="H277" s="21" t="s">
        <v>31</v>
      </c>
      <c r="I277" s="21" t="s">
        <v>31</v>
      </c>
      <c r="J277" s="21" t="s">
        <v>31</v>
      </c>
      <c r="K277" s="21" t="s">
        <v>31</v>
      </c>
      <c r="L277" s="21" t="s">
        <v>31</v>
      </c>
      <c r="M277" s="21" t="s">
        <v>31</v>
      </c>
      <c r="N277" s="21" t="s">
        <v>31</v>
      </c>
      <c r="U277" s="33">
        <f t="shared" si="236"/>
        <v>0</v>
      </c>
      <c r="V277">
        <f t="shared" si="238"/>
        <v>0</v>
      </c>
      <c r="W277">
        <f t="shared" ref="W277:X277" si="244">V277/1000</f>
        <v>0</v>
      </c>
      <c r="X277">
        <f t="shared" si="244"/>
        <v>0</v>
      </c>
      <c r="Y277">
        <f>X277/1000</f>
        <v>0</v>
      </c>
    </row>
    <row r="278" spans="1:25" x14ac:dyDescent="0.25">
      <c r="A278" s="21" t="s">
        <v>154</v>
      </c>
      <c r="B278" s="21" t="s">
        <v>17</v>
      </c>
      <c r="C278" s="21">
        <v>0.5</v>
      </c>
      <c r="D278" s="21">
        <v>16</v>
      </c>
      <c r="E278" s="21">
        <v>1700</v>
      </c>
      <c r="F278" s="21" t="s">
        <v>31</v>
      </c>
      <c r="G278" s="21" t="s">
        <v>31</v>
      </c>
      <c r="H278" s="21" t="s">
        <v>31</v>
      </c>
      <c r="I278" s="21" t="s">
        <v>31</v>
      </c>
      <c r="J278" s="21" t="s">
        <v>31</v>
      </c>
      <c r="K278" s="21" t="s">
        <v>31</v>
      </c>
      <c r="L278" s="14">
        <v>11</v>
      </c>
      <c r="M278" s="14">
        <v>12</v>
      </c>
      <c r="N278" s="21" t="s">
        <v>31</v>
      </c>
      <c r="U278" s="33">
        <f t="shared" si="236"/>
        <v>23</v>
      </c>
      <c r="V278">
        <f t="shared" si="238"/>
        <v>234600</v>
      </c>
      <c r="W278">
        <f>V278/1000</f>
        <v>234.6</v>
      </c>
      <c r="X278">
        <f>W278/1000</f>
        <v>0.2346</v>
      </c>
      <c r="Y278">
        <f>X278/1000</f>
        <v>2.3460000000000001E-4</v>
      </c>
    </row>
    <row r="279" spans="1:25" x14ac:dyDescent="0.25">
      <c r="A279" s="21"/>
      <c r="C279" s="21"/>
      <c r="D279">
        <f>SUM(D270:D278)</f>
        <v>539</v>
      </c>
      <c r="F279" s="21" t="s">
        <v>1</v>
      </c>
      <c r="G279" s="21" t="s">
        <v>2</v>
      </c>
      <c r="H279" s="21" t="s">
        <v>3</v>
      </c>
      <c r="I279" s="21" t="s">
        <v>4</v>
      </c>
      <c r="J279" s="21" t="s">
        <v>5</v>
      </c>
      <c r="K279" s="21" t="s">
        <v>6</v>
      </c>
      <c r="L279" s="21" t="s">
        <v>7</v>
      </c>
      <c r="M279" s="21" t="s">
        <v>9</v>
      </c>
      <c r="N279" s="21" t="s">
        <v>10</v>
      </c>
      <c r="O279" s="21" t="s">
        <v>11</v>
      </c>
      <c r="P279" s="21" t="s">
        <v>14</v>
      </c>
      <c r="Q279" s="21" t="s">
        <v>15</v>
      </c>
    </row>
    <row r="280" spans="1:25" x14ac:dyDescent="0.25">
      <c r="A280" s="21"/>
      <c r="C280" s="21"/>
      <c r="F280" s="21" t="s">
        <v>18</v>
      </c>
      <c r="G280" s="21" t="s">
        <v>18</v>
      </c>
      <c r="H280" s="21" t="s">
        <v>18</v>
      </c>
      <c r="I280" s="21" t="s">
        <v>18</v>
      </c>
      <c r="J280" s="21" t="s">
        <v>18</v>
      </c>
      <c r="K280" s="21" t="s">
        <v>18</v>
      </c>
      <c r="L280" s="21" t="s">
        <v>18</v>
      </c>
      <c r="M280" s="21" t="s">
        <v>18</v>
      </c>
      <c r="N280" s="21" t="s">
        <v>18</v>
      </c>
      <c r="O280" s="21" t="s">
        <v>18</v>
      </c>
      <c r="P280" s="21" t="s">
        <v>18</v>
      </c>
      <c r="Q280" s="21" t="s">
        <v>18</v>
      </c>
    </row>
    <row r="281" spans="1:25" x14ac:dyDescent="0.25">
      <c r="A281" s="21" t="s">
        <v>156</v>
      </c>
      <c r="B281" s="21" t="s">
        <v>20</v>
      </c>
      <c r="C281" s="22">
        <v>0.5</v>
      </c>
      <c r="D281" s="22">
        <v>95</v>
      </c>
      <c r="E281" s="22">
        <v>1500</v>
      </c>
      <c r="F281" s="21" t="s">
        <v>157</v>
      </c>
      <c r="G281" s="21" t="s">
        <v>157</v>
      </c>
      <c r="H281" s="21" t="s">
        <v>157</v>
      </c>
      <c r="I281" s="21" t="s">
        <v>157</v>
      </c>
      <c r="J281" s="21" t="s">
        <v>157</v>
      </c>
      <c r="K281" s="14">
        <v>13</v>
      </c>
      <c r="L281" s="14">
        <v>380</v>
      </c>
      <c r="M281" s="21" t="s">
        <v>157</v>
      </c>
      <c r="N281" s="21" t="s">
        <v>157</v>
      </c>
      <c r="O281" s="14">
        <v>3.8</v>
      </c>
      <c r="P281" s="21" t="s">
        <v>157</v>
      </c>
      <c r="Q281" s="14">
        <v>6.1</v>
      </c>
      <c r="U281">
        <f t="shared" ref="U281:U295" si="245">SUM(F281:Q281)</f>
        <v>402.90000000000003</v>
      </c>
      <c r="V281">
        <f>C281*D281*E281*U281*(1-0.25)</f>
        <v>21529968.750000004</v>
      </c>
      <c r="W281">
        <f t="shared" ref="W281:Y295" si="246">V281/1000</f>
        <v>21529.968750000004</v>
      </c>
      <c r="X281">
        <f t="shared" si="246"/>
        <v>21.529968750000002</v>
      </c>
      <c r="Y281">
        <f t="shared" si="246"/>
        <v>2.1529968750000003E-2</v>
      </c>
    </row>
    <row r="282" spans="1:25" x14ac:dyDescent="0.25">
      <c r="A282" s="21" t="s">
        <v>156</v>
      </c>
      <c r="B282" s="21" t="s">
        <v>32</v>
      </c>
      <c r="C282" s="22">
        <v>0.5</v>
      </c>
      <c r="D282" s="22">
        <v>95</v>
      </c>
      <c r="E282" s="22">
        <v>1700</v>
      </c>
      <c r="F282" s="21" t="s">
        <v>157</v>
      </c>
      <c r="G282" s="21" t="s">
        <v>157</v>
      </c>
      <c r="H282" s="21" t="s">
        <v>157</v>
      </c>
      <c r="I282" s="21" t="s">
        <v>157</v>
      </c>
      <c r="J282" s="21" t="s">
        <v>157</v>
      </c>
      <c r="K282" s="14">
        <v>7.3</v>
      </c>
      <c r="L282" s="14">
        <v>480</v>
      </c>
      <c r="M282" s="14">
        <v>15</v>
      </c>
      <c r="N282" s="21" t="s">
        <v>157</v>
      </c>
      <c r="O282" s="21" t="s">
        <v>157</v>
      </c>
      <c r="P282" s="21" t="s">
        <v>157</v>
      </c>
      <c r="Q282" s="14">
        <v>5.2</v>
      </c>
      <c r="U282">
        <f t="shared" si="245"/>
        <v>507.5</v>
      </c>
      <c r="V282">
        <f t="shared" ref="V282:V295" si="247">C282*D282*E282*U282*(1-0.25)</f>
        <v>30735468.75</v>
      </c>
      <c r="W282">
        <f t="shared" si="246"/>
        <v>30735.46875</v>
      </c>
      <c r="X282">
        <f t="shared" si="246"/>
        <v>30.735468749999999</v>
      </c>
      <c r="Y282">
        <f t="shared" si="246"/>
        <v>3.0735468749999998E-2</v>
      </c>
    </row>
    <row r="283" spans="1:25" x14ac:dyDescent="0.25">
      <c r="A283" s="21" t="s">
        <v>158</v>
      </c>
      <c r="B283" s="21" t="s">
        <v>32</v>
      </c>
      <c r="C283" s="22">
        <v>0.5</v>
      </c>
      <c r="D283" s="22">
        <v>95</v>
      </c>
      <c r="E283" s="22">
        <v>1700</v>
      </c>
      <c r="F283" s="21" t="s">
        <v>157</v>
      </c>
      <c r="G283" s="21" t="s">
        <v>157</v>
      </c>
      <c r="H283" s="21" t="s">
        <v>157</v>
      </c>
      <c r="I283" s="21" t="s">
        <v>157</v>
      </c>
      <c r="J283" s="21" t="s">
        <v>157</v>
      </c>
      <c r="K283" s="14">
        <v>9</v>
      </c>
      <c r="L283" s="14">
        <v>530</v>
      </c>
      <c r="M283" s="14">
        <v>16</v>
      </c>
      <c r="N283" s="21" t="s">
        <v>157</v>
      </c>
      <c r="O283" s="14">
        <v>5.4</v>
      </c>
      <c r="P283" s="21" t="s">
        <v>157</v>
      </c>
      <c r="Q283" s="14">
        <v>31</v>
      </c>
      <c r="U283">
        <f t="shared" si="245"/>
        <v>591.4</v>
      </c>
      <c r="V283">
        <f t="shared" si="247"/>
        <v>35816662.5</v>
      </c>
      <c r="W283">
        <f t="shared" si="246"/>
        <v>35816.662499999999</v>
      </c>
      <c r="X283">
        <f t="shared" si="246"/>
        <v>35.8166625</v>
      </c>
      <c r="Y283">
        <f t="shared" si="246"/>
        <v>3.5816662499999999E-2</v>
      </c>
    </row>
    <row r="284" spans="1:25" x14ac:dyDescent="0.25">
      <c r="A284" s="21" t="s">
        <v>159</v>
      </c>
      <c r="B284" s="21" t="s">
        <v>20</v>
      </c>
      <c r="C284" s="22">
        <v>0.5</v>
      </c>
      <c r="D284" s="22">
        <v>361</v>
      </c>
      <c r="E284" s="22">
        <v>1500</v>
      </c>
      <c r="F284" s="21" t="s">
        <v>157</v>
      </c>
      <c r="G284" s="21" t="s">
        <v>157</v>
      </c>
      <c r="H284" s="21" t="s">
        <v>157</v>
      </c>
      <c r="I284" s="21" t="s">
        <v>157</v>
      </c>
      <c r="J284" s="21" t="s">
        <v>157</v>
      </c>
      <c r="K284" s="14">
        <v>9</v>
      </c>
      <c r="L284" s="14">
        <v>240</v>
      </c>
      <c r="M284" s="21" t="s">
        <v>157</v>
      </c>
      <c r="N284" s="21" t="s">
        <v>157</v>
      </c>
      <c r="O284" s="21" t="s">
        <v>157</v>
      </c>
      <c r="P284" s="21" t="s">
        <v>157</v>
      </c>
      <c r="Q284" s="21" t="s">
        <v>157</v>
      </c>
      <c r="U284">
        <f t="shared" si="245"/>
        <v>249</v>
      </c>
      <c r="V284">
        <f t="shared" si="247"/>
        <v>50562562.5</v>
      </c>
      <c r="W284">
        <f t="shared" si="246"/>
        <v>50562.5625</v>
      </c>
      <c r="X284">
        <f t="shared" si="246"/>
        <v>50.562562499999999</v>
      </c>
      <c r="Y284">
        <f t="shared" si="246"/>
        <v>5.0562562499999998E-2</v>
      </c>
    </row>
    <row r="285" spans="1:25" x14ac:dyDescent="0.25">
      <c r="A285" s="21" t="s">
        <v>160</v>
      </c>
      <c r="B285" s="21" t="s">
        <v>20</v>
      </c>
      <c r="C285" s="22">
        <v>0.5</v>
      </c>
      <c r="D285" s="22">
        <v>361</v>
      </c>
      <c r="E285" s="22">
        <v>1500</v>
      </c>
      <c r="F285" s="21" t="s">
        <v>157</v>
      </c>
      <c r="G285" s="21" t="s">
        <v>157</v>
      </c>
      <c r="H285" s="21" t="s">
        <v>157</v>
      </c>
      <c r="I285" s="21" t="s">
        <v>157</v>
      </c>
      <c r="J285" s="21" t="s">
        <v>157</v>
      </c>
      <c r="K285" s="14">
        <v>3.2</v>
      </c>
      <c r="L285" s="14">
        <v>27</v>
      </c>
      <c r="M285" s="21" t="s">
        <v>157</v>
      </c>
      <c r="N285" s="21" t="s">
        <v>157</v>
      </c>
      <c r="O285" s="21" t="s">
        <v>157</v>
      </c>
      <c r="P285" s="21" t="s">
        <v>157</v>
      </c>
      <c r="Q285" s="21" t="s">
        <v>157</v>
      </c>
      <c r="U285">
        <f t="shared" si="245"/>
        <v>30.2</v>
      </c>
      <c r="V285">
        <f t="shared" si="247"/>
        <v>6132487.5</v>
      </c>
      <c r="W285">
        <f t="shared" si="246"/>
        <v>6132.4875000000002</v>
      </c>
      <c r="X285">
        <f t="shared" si="246"/>
        <v>6.1324874999999999</v>
      </c>
      <c r="Y285">
        <f t="shared" si="246"/>
        <v>6.1324874999999996E-3</v>
      </c>
    </row>
    <row r="286" spans="1:25" x14ac:dyDescent="0.25">
      <c r="A286" s="21" t="s">
        <v>161</v>
      </c>
      <c r="B286" s="21" t="s">
        <v>20</v>
      </c>
      <c r="C286" s="22">
        <v>0.5</v>
      </c>
      <c r="D286" s="22">
        <v>361</v>
      </c>
      <c r="E286" s="22">
        <v>1500</v>
      </c>
      <c r="F286" s="21" t="s">
        <v>157</v>
      </c>
      <c r="G286" s="21" t="s">
        <v>157</v>
      </c>
      <c r="H286" s="21" t="s">
        <v>157</v>
      </c>
      <c r="I286" s="21" t="s">
        <v>157</v>
      </c>
      <c r="J286" s="21" t="s">
        <v>157</v>
      </c>
      <c r="K286" s="14">
        <v>35</v>
      </c>
      <c r="L286" s="14">
        <v>14000</v>
      </c>
      <c r="M286" s="14">
        <v>17</v>
      </c>
      <c r="N286" s="21" t="s">
        <v>157</v>
      </c>
      <c r="O286" s="21" t="s">
        <v>157</v>
      </c>
      <c r="P286" s="21" t="s">
        <v>157</v>
      </c>
      <c r="Q286" s="14">
        <v>230</v>
      </c>
      <c r="U286">
        <f t="shared" si="245"/>
        <v>14282</v>
      </c>
      <c r="V286">
        <f t="shared" si="247"/>
        <v>2900138625</v>
      </c>
      <c r="W286">
        <f t="shared" si="246"/>
        <v>2900138.625</v>
      </c>
      <c r="X286">
        <f t="shared" si="246"/>
        <v>2900.138625</v>
      </c>
      <c r="Y286">
        <f t="shared" si="246"/>
        <v>2.9001386249999999</v>
      </c>
    </row>
    <row r="287" spans="1:25" x14ac:dyDescent="0.25">
      <c r="A287" s="21" t="s">
        <v>161</v>
      </c>
      <c r="B287" s="21" t="s">
        <v>32</v>
      </c>
      <c r="C287" s="22">
        <v>0.5</v>
      </c>
      <c r="D287" s="22">
        <v>361</v>
      </c>
      <c r="E287" s="22">
        <v>1700</v>
      </c>
      <c r="F287" s="21" t="s">
        <v>157</v>
      </c>
      <c r="G287" s="21" t="s">
        <v>157</v>
      </c>
      <c r="H287" s="14">
        <v>4.8</v>
      </c>
      <c r="I287" s="21" t="s">
        <v>157</v>
      </c>
      <c r="J287" s="21" t="s">
        <v>157</v>
      </c>
      <c r="K287" s="14">
        <v>66</v>
      </c>
      <c r="L287" s="14">
        <v>5600</v>
      </c>
      <c r="M287" s="14">
        <v>8.4</v>
      </c>
      <c r="N287" s="21" t="s">
        <v>157</v>
      </c>
      <c r="O287" s="21" t="s">
        <v>157</v>
      </c>
      <c r="P287" s="21" t="s">
        <v>157</v>
      </c>
      <c r="Q287" s="14">
        <v>71</v>
      </c>
      <c r="U287">
        <f t="shared" si="245"/>
        <v>5750.2</v>
      </c>
      <c r="V287">
        <f t="shared" si="247"/>
        <v>1323336652.5</v>
      </c>
      <c r="W287">
        <f t="shared" si="246"/>
        <v>1323336.6525000001</v>
      </c>
      <c r="X287">
        <f t="shared" si="246"/>
        <v>1323.3366525000001</v>
      </c>
      <c r="Y287">
        <f t="shared" si="246"/>
        <v>1.3233366525000001</v>
      </c>
    </row>
    <row r="288" spans="1:25" x14ac:dyDescent="0.25">
      <c r="A288" s="21" t="s">
        <v>162</v>
      </c>
      <c r="B288" s="21" t="s">
        <v>20</v>
      </c>
      <c r="C288" s="22">
        <v>0.5</v>
      </c>
      <c r="D288" s="22">
        <v>361</v>
      </c>
      <c r="E288" s="22">
        <v>1500</v>
      </c>
      <c r="F288" s="21" t="s">
        <v>157</v>
      </c>
      <c r="G288" s="21" t="s">
        <v>157</v>
      </c>
      <c r="H288" s="14">
        <v>4.4000000000000004</v>
      </c>
      <c r="I288" s="21" t="s">
        <v>157</v>
      </c>
      <c r="J288" s="21" t="s">
        <v>157</v>
      </c>
      <c r="K288" s="14">
        <v>22</v>
      </c>
      <c r="L288" s="14">
        <v>2000</v>
      </c>
      <c r="M288" s="21" t="s">
        <v>157</v>
      </c>
      <c r="N288" s="21" t="s">
        <v>157</v>
      </c>
      <c r="O288" s="21" t="s">
        <v>157</v>
      </c>
      <c r="P288" s="21" t="s">
        <v>157</v>
      </c>
      <c r="Q288" s="14">
        <v>52</v>
      </c>
      <c r="U288">
        <f t="shared" si="245"/>
        <v>2078.4</v>
      </c>
      <c r="V288">
        <f t="shared" si="247"/>
        <v>422045100</v>
      </c>
      <c r="W288">
        <f t="shared" si="246"/>
        <v>422045.1</v>
      </c>
      <c r="X288">
        <f t="shared" si="246"/>
        <v>422.04509999999999</v>
      </c>
      <c r="Y288">
        <f t="shared" si="246"/>
        <v>0.42204510000000001</v>
      </c>
    </row>
    <row r="289" spans="1:25" x14ac:dyDescent="0.25">
      <c r="A289" s="21" t="s">
        <v>162</v>
      </c>
      <c r="B289" s="21" t="s">
        <v>32</v>
      </c>
      <c r="C289" s="22">
        <v>0.5</v>
      </c>
      <c r="D289" s="22">
        <v>361</v>
      </c>
      <c r="E289" s="22">
        <v>1700</v>
      </c>
      <c r="F289" s="21" t="s">
        <v>157</v>
      </c>
      <c r="G289" s="21" t="s">
        <v>157</v>
      </c>
      <c r="H289" s="21" t="s">
        <v>157</v>
      </c>
      <c r="I289" s="21" t="s">
        <v>157</v>
      </c>
      <c r="J289" s="21" t="s">
        <v>157</v>
      </c>
      <c r="K289" s="14">
        <v>14</v>
      </c>
      <c r="L289" s="14">
        <v>790</v>
      </c>
      <c r="M289" s="21" t="s">
        <v>157</v>
      </c>
      <c r="N289" s="21" t="s">
        <v>157</v>
      </c>
      <c r="O289" s="21" t="s">
        <v>157</v>
      </c>
      <c r="P289" s="21" t="s">
        <v>157</v>
      </c>
      <c r="Q289" s="14">
        <v>7.2</v>
      </c>
      <c r="U289">
        <f t="shared" si="245"/>
        <v>811.2</v>
      </c>
      <c r="V289">
        <f t="shared" si="247"/>
        <v>186687540</v>
      </c>
      <c r="W289">
        <f t="shared" si="246"/>
        <v>186687.54</v>
      </c>
      <c r="X289">
        <f t="shared" si="246"/>
        <v>186.68754000000001</v>
      </c>
      <c r="Y289">
        <f t="shared" si="246"/>
        <v>0.18668754000000001</v>
      </c>
    </row>
    <row r="290" spans="1:25" x14ac:dyDescent="0.25">
      <c r="A290" s="21" t="s">
        <v>163</v>
      </c>
      <c r="B290" s="21" t="s">
        <v>32</v>
      </c>
      <c r="C290" s="22">
        <v>0.5</v>
      </c>
      <c r="D290">
        <v>95</v>
      </c>
      <c r="E290" s="22">
        <v>1700</v>
      </c>
      <c r="F290" s="21" t="s">
        <v>157</v>
      </c>
      <c r="G290" s="21" t="s">
        <v>157</v>
      </c>
      <c r="H290" s="21" t="s">
        <v>157</v>
      </c>
      <c r="I290" s="21" t="s">
        <v>157</v>
      </c>
      <c r="J290" s="21" t="s">
        <v>157</v>
      </c>
      <c r="K290" s="14">
        <v>4</v>
      </c>
      <c r="L290" s="14">
        <v>300</v>
      </c>
      <c r="M290" s="14">
        <v>26</v>
      </c>
      <c r="N290" s="21" t="s">
        <v>157</v>
      </c>
      <c r="O290" s="21" t="s">
        <v>157</v>
      </c>
      <c r="P290" s="21" t="s">
        <v>157</v>
      </c>
      <c r="Q290" s="14">
        <v>4.4000000000000004</v>
      </c>
      <c r="U290">
        <f t="shared" si="245"/>
        <v>334.4</v>
      </c>
      <c r="V290">
        <f t="shared" si="247"/>
        <v>20252100</v>
      </c>
      <c r="W290">
        <f t="shared" si="246"/>
        <v>20252.099999999999</v>
      </c>
      <c r="X290">
        <f t="shared" si="246"/>
        <v>20.252099999999999</v>
      </c>
      <c r="Y290">
        <f t="shared" si="246"/>
        <v>2.0252099999999999E-2</v>
      </c>
    </row>
    <row r="291" spans="1:25" x14ac:dyDescent="0.25">
      <c r="A291" s="21" t="s">
        <v>164</v>
      </c>
      <c r="B291" s="21" t="s">
        <v>32</v>
      </c>
      <c r="C291" s="22">
        <v>0.5</v>
      </c>
      <c r="D291">
        <v>95</v>
      </c>
      <c r="E291" s="22">
        <v>1700</v>
      </c>
      <c r="F291" s="21" t="s">
        <v>157</v>
      </c>
      <c r="G291" s="21" t="s">
        <v>157</v>
      </c>
      <c r="H291" s="21" t="s">
        <v>157</v>
      </c>
      <c r="I291" s="21" t="s">
        <v>157</v>
      </c>
      <c r="J291" s="21" t="s">
        <v>157</v>
      </c>
      <c r="K291" s="21" t="s">
        <v>157</v>
      </c>
      <c r="L291" s="14">
        <v>400</v>
      </c>
      <c r="M291" s="21" t="s">
        <v>157</v>
      </c>
      <c r="N291" s="21" t="s">
        <v>157</v>
      </c>
      <c r="O291" s="21" t="s">
        <v>157</v>
      </c>
      <c r="P291" s="21" t="s">
        <v>157</v>
      </c>
      <c r="Q291" s="14">
        <v>11</v>
      </c>
      <c r="U291">
        <f t="shared" si="245"/>
        <v>411</v>
      </c>
      <c r="V291">
        <f t="shared" si="247"/>
        <v>24891187.5</v>
      </c>
      <c r="W291">
        <f t="shared" si="246"/>
        <v>24891.1875</v>
      </c>
      <c r="X291">
        <f t="shared" si="246"/>
        <v>24.891187500000001</v>
      </c>
      <c r="Y291">
        <f t="shared" si="246"/>
        <v>2.4891187500000002E-2</v>
      </c>
    </row>
    <row r="292" spans="1:25" x14ac:dyDescent="0.25">
      <c r="A292" s="21" t="s">
        <v>165</v>
      </c>
      <c r="B292" s="21" t="s">
        <v>32</v>
      </c>
      <c r="C292" s="22">
        <v>0.5</v>
      </c>
      <c r="D292">
        <v>95</v>
      </c>
      <c r="E292" s="22">
        <v>1700</v>
      </c>
      <c r="F292" s="21" t="s">
        <v>157</v>
      </c>
      <c r="G292" s="21" t="s">
        <v>157</v>
      </c>
      <c r="H292" s="21" t="s">
        <v>157</v>
      </c>
      <c r="I292" s="21" t="s">
        <v>157</v>
      </c>
      <c r="J292" s="21" t="s">
        <v>157</v>
      </c>
      <c r="K292" s="14">
        <v>8.6</v>
      </c>
      <c r="L292" s="14">
        <v>2700</v>
      </c>
      <c r="M292" s="14">
        <v>5.0999999999999996</v>
      </c>
      <c r="N292" s="21" t="s">
        <v>157</v>
      </c>
      <c r="O292" s="21" t="s">
        <v>157</v>
      </c>
      <c r="P292" s="21" t="s">
        <v>157</v>
      </c>
      <c r="Q292" s="14">
        <v>36</v>
      </c>
      <c r="U292">
        <f t="shared" si="245"/>
        <v>2749.7</v>
      </c>
      <c r="V292">
        <f t="shared" si="247"/>
        <v>166528706.25</v>
      </c>
      <c r="W292">
        <f t="shared" si="246"/>
        <v>166528.70624999999</v>
      </c>
      <c r="X292">
        <f t="shared" si="246"/>
        <v>166.52870625</v>
      </c>
      <c r="Y292">
        <f t="shared" si="246"/>
        <v>0.16652870624999999</v>
      </c>
    </row>
    <row r="293" spans="1:25" x14ac:dyDescent="0.25">
      <c r="A293" s="21" t="s">
        <v>166</v>
      </c>
      <c r="B293" s="21" t="s">
        <v>20</v>
      </c>
      <c r="C293" s="22">
        <v>0.5</v>
      </c>
      <c r="D293">
        <v>95</v>
      </c>
      <c r="E293" s="22">
        <v>1500</v>
      </c>
      <c r="F293" s="14">
        <v>3</v>
      </c>
      <c r="G293" s="21" t="s">
        <v>157</v>
      </c>
      <c r="H293" s="21" t="s">
        <v>157</v>
      </c>
      <c r="I293" s="21" t="s">
        <v>157</v>
      </c>
      <c r="J293" s="21" t="s">
        <v>157</v>
      </c>
      <c r="K293" s="14">
        <v>13</v>
      </c>
      <c r="L293" s="14">
        <v>2000</v>
      </c>
      <c r="M293" s="14">
        <v>6.5</v>
      </c>
      <c r="N293" s="21" t="s">
        <v>157</v>
      </c>
      <c r="O293" s="14">
        <v>5.2</v>
      </c>
      <c r="P293" s="21" t="s">
        <v>157</v>
      </c>
      <c r="Q293" s="14">
        <v>25</v>
      </c>
      <c r="U293">
        <f t="shared" si="245"/>
        <v>2052.6999999999998</v>
      </c>
      <c r="V293">
        <f t="shared" si="247"/>
        <v>109691156.25</v>
      </c>
      <c r="W293">
        <f t="shared" si="246"/>
        <v>109691.15625</v>
      </c>
      <c r="X293">
        <f t="shared" si="246"/>
        <v>109.69115625000001</v>
      </c>
      <c r="Y293">
        <f t="shared" si="246"/>
        <v>0.10969115625</v>
      </c>
    </row>
    <row r="294" spans="1:25" x14ac:dyDescent="0.25">
      <c r="A294" s="21" t="s">
        <v>167</v>
      </c>
      <c r="B294" s="21" t="s">
        <v>32</v>
      </c>
      <c r="C294" s="22">
        <v>0.5</v>
      </c>
      <c r="D294">
        <v>95</v>
      </c>
      <c r="E294" s="22">
        <v>1700</v>
      </c>
      <c r="F294" s="14">
        <v>3</v>
      </c>
      <c r="G294" s="21" t="s">
        <v>157</v>
      </c>
      <c r="H294" s="14">
        <v>4</v>
      </c>
      <c r="I294" s="21" t="s">
        <v>157</v>
      </c>
      <c r="J294" s="21" t="s">
        <v>157</v>
      </c>
      <c r="K294" s="14">
        <v>25</v>
      </c>
      <c r="L294" s="14">
        <v>2000</v>
      </c>
      <c r="M294" s="14">
        <v>3.8</v>
      </c>
      <c r="N294" s="21" t="s">
        <v>157</v>
      </c>
      <c r="O294" s="14">
        <v>7.2</v>
      </c>
      <c r="P294" s="21" t="s">
        <v>157</v>
      </c>
      <c r="Q294" s="14">
        <v>33</v>
      </c>
      <c r="U294">
        <f t="shared" si="245"/>
        <v>2076</v>
      </c>
      <c r="V294">
        <f t="shared" si="247"/>
        <v>125727750</v>
      </c>
      <c r="W294">
        <f t="shared" si="246"/>
        <v>125727.75</v>
      </c>
      <c r="X294">
        <f t="shared" si="246"/>
        <v>125.72775</v>
      </c>
      <c r="Y294">
        <f t="shared" si="246"/>
        <v>0.12572775</v>
      </c>
    </row>
    <row r="295" spans="1:25" x14ac:dyDescent="0.25">
      <c r="A295" s="21" t="s">
        <v>167</v>
      </c>
      <c r="B295" s="21" t="s">
        <v>23</v>
      </c>
      <c r="C295" s="22">
        <v>0.5</v>
      </c>
      <c r="D295">
        <v>95</v>
      </c>
      <c r="E295" s="22">
        <v>1500</v>
      </c>
      <c r="F295" s="21" t="s">
        <v>157</v>
      </c>
      <c r="G295" s="21" t="s">
        <v>157</v>
      </c>
      <c r="H295" s="21" t="s">
        <v>157</v>
      </c>
      <c r="I295" s="21" t="s">
        <v>157</v>
      </c>
      <c r="J295" s="21" t="s">
        <v>157</v>
      </c>
      <c r="K295" s="14">
        <v>5.0999999999999996</v>
      </c>
      <c r="L295" s="14">
        <v>360</v>
      </c>
      <c r="M295" s="21" t="s">
        <v>157</v>
      </c>
      <c r="N295" s="21" t="s">
        <v>157</v>
      </c>
      <c r="O295" s="21" t="s">
        <v>157</v>
      </c>
      <c r="P295" s="21" t="s">
        <v>157</v>
      </c>
      <c r="Q295" s="14">
        <v>5.0999999999999996</v>
      </c>
      <c r="U295">
        <f t="shared" si="245"/>
        <v>370.20000000000005</v>
      </c>
      <c r="V295">
        <f t="shared" si="247"/>
        <v>19782562.500000004</v>
      </c>
      <c r="W295">
        <f t="shared" si="246"/>
        <v>19782.562500000004</v>
      </c>
      <c r="X295">
        <f t="shared" si="246"/>
        <v>19.782562500000004</v>
      </c>
      <c r="Y295">
        <f t="shared" si="246"/>
        <v>1.9782562500000003E-2</v>
      </c>
    </row>
    <row r="296" spans="1:25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2"/>
      <c r="M296" s="22"/>
      <c r="N296" s="22"/>
      <c r="O296" s="40"/>
    </row>
    <row r="297" spans="1:25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2"/>
      <c r="M297" s="22"/>
      <c r="N297" s="22"/>
      <c r="O297" s="40"/>
    </row>
    <row r="298" spans="1:25" x14ac:dyDescent="0.25">
      <c r="A298" s="21"/>
      <c r="B298" s="21"/>
      <c r="F298" s="21" t="s">
        <v>1</v>
      </c>
      <c r="G298" s="21" t="s">
        <v>2</v>
      </c>
      <c r="H298" s="21" t="s">
        <v>3</v>
      </c>
      <c r="I298" s="21" t="s">
        <v>4</v>
      </c>
      <c r="J298" s="21" t="s">
        <v>5</v>
      </c>
      <c r="K298" s="21" t="s">
        <v>6</v>
      </c>
      <c r="L298" s="21" t="s">
        <v>7</v>
      </c>
      <c r="M298" s="21" t="s">
        <v>8</v>
      </c>
      <c r="N298" s="21" t="s">
        <v>9</v>
      </c>
      <c r="O298" s="21" t="s">
        <v>10</v>
      </c>
      <c r="P298" s="21" t="s">
        <v>11</v>
      </c>
      <c r="Q298" s="21" t="s">
        <v>12</v>
      </c>
      <c r="R298" s="21" t="s">
        <v>13</v>
      </c>
      <c r="S298" s="21" t="s">
        <v>14</v>
      </c>
      <c r="T298" s="21" t="s">
        <v>15</v>
      </c>
    </row>
    <row r="299" spans="1:25" x14ac:dyDescent="0.25">
      <c r="A299" s="16"/>
      <c r="B299" s="21"/>
      <c r="F299" s="21" t="s">
        <v>18</v>
      </c>
      <c r="G299" s="21" t="s">
        <v>18</v>
      </c>
      <c r="H299" s="21" t="s">
        <v>18</v>
      </c>
      <c r="I299" s="21" t="s">
        <v>18</v>
      </c>
      <c r="J299" s="21" t="s">
        <v>18</v>
      </c>
      <c r="K299" s="21" t="s">
        <v>18</v>
      </c>
      <c r="L299" s="21" t="s">
        <v>18</v>
      </c>
      <c r="M299" s="21" t="s">
        <v>18</v>
      </c>
      <c r="N299" s="21" t="s">
        <v>18</v>
      </c>
      <c r="O299" s="21" t="s">
        <v>18</v>
      </c>
      <c r="P299" s="21" t="s">
        <v>18</v>
      </c>
      <c r="Q299" s="21" t="s">
        <v>18</v>
      </c>
      <c r="R299" s="21" t="s">
        <v>18</v>
      </c>
      <c r="S299" s="21" t="s">
        <v>18</v>
      </c>
      <c r="T299" s="21" t="s">
        <v>18</v>
      </c>
    </row>
    <row r="300" spans="1:25" x14ac:dyDescent="0.25">
      <c r="A300" s="21" t="s">
        <v>19</v>
      </c>
      <c r="B300" s="21" t="s">
        <v>20</v>
      </c>
      <c r="C300">
        <v>0.5</v>
      </c>
      <c r="D300">
        <v>361</v>
      </c>
      <c r="E300">
        <v>1500</v>
      </c>
      <c r="F300" s="21" t="s">
        <v>21</v>
      </c>
      <c r="G300" s="21" t="s">
        <v>21</v>
      </c>
      <c r="H300" s="21" t="s">
        <v>21</v>
      </c>
      <c r="I300" s="21" t="s">
        <v>21</v>
      </c>
      <c r="J300" s="21" t="s">
        <v>21</v>
      </c>
      <c r="K300" s="21" t="s">
        <v>21</v>
      </c>
      <c r="L300" s="14">
        <v>21.7</v>
      </c>
      <c r="M300" s="21" t="s">
        <v>21</v>
      </c>
      <c r="N300" s="21" t="s">
        <v>21</v>
      </c>
      <c r="O300" s="21" t="s">
        <v>21</v>
      </c>
      <c r="P300" s="21" t="s">
        <v>21</v>
      </c>
      <c r="Q300" s="21" t="s">
        <v>21</v>
      </c>
      <c r="R300" s="21" t="s">
        <v>21</v>
      </c>
      <c r="S300" s="21" t="s">
        <v>21</v>
      </c>
      <c r="T300" s="21" t="s">
        <v>21</v>
      </c>
      <c r="U300">
        <f>SUM(F300:T300)</f>
        <v>21.7</v>
      </c>
      <c r="V300">
        <f>C300*D300*E300*U300*(1-0.25)</f>
        <v>4406456.25</v>
      </c>
      <c r="W300">
        <f t="shared" ref="W300:Y300" si="248">V300/1000</f>
        <v>4406.4562500000002</v>
      </c>
      <c r="X300">
        <f t="shared" si="248"/>
        <v>4.4064562499999997</v>
      </c>
      <c r="Y300">
        <f t="shared" si="248"/>
        <v>4.4064562499999994E-3</v>
      </c>
    </row>
    <row r="301" spans="1:25" x14ac:dyDescent="0.25">
      <c r="A301" s="21" t="s">
        <v>19</v>
      </c>
      <c r="B301" s="21" t="s">
        <v>22</v>
      </c>
      <c r="C301">
        <v>0.5</v>
      </c>
      <c r="D301">
        <v>361</v>
      </c>
      <c r="E301">
        <v>1700</v>
      </c>
      <c r="F301" s="21" t="s">
        <v>21</v>
      </c>
      <c r="G301" s="21" t="s">
        <v>21</v>
      </c>
      <c r="H301" s="21" t="s">
        <v>21</v>
      </c>
      <c r="I301" s="21" t="s">
        <v>21</v>
      </c>
      <c r="J301" s="21" t="s">
        <v>21</v>
      </c>
      <c r="K301" s="21" t="s">
        <v>21</v>
      </c>
      <c r="L301" s="14">
        <v>21.8</v>
      </c>
      <c r="M301" s="21" t="s">
        <v>21</v>
      </c>
      <c r="N301" s="21" t="s">
        <v>21</v>
      </c>
      <c r="O301" s="21" t="s">
        <v>21</v>
      </c>
      <c r="P301" s="21" t="s">
        <v>21</v>
      </c>
      <c r="Q301" s="21" t="s">
        <v>21</v>
      </c>
      <c r="R301" s="21" t="s">
        <v>21</v>
      </c>
      <c r="S301" s="21" t="s">
        <v>21</v>
      </c>
      <c r="T301" s="21" t="s">
        <v>21</v>
      </c>
      <c r="U301">
        <f t="shared" ref="U301:U341" si="249">SUM(F301:T301)</f>
        <v>21.8</v>
      </c>
      <c r="V301">
        <f t="shared" ref="V301:V308" si="250">C301*D301*E301*U301*(1-0.25)</f>
        <v>5016997.5</v>
      </c>
      <c r="W301">
        <f t="shared" ref="W301:Y301" si="251">V301/1000</f>
        <v>5016.9975000000004</v>
      </c>
      <c r="X301">
        <f t="shared" si="251"/>
        <v>5.0169975000000004</v>
      </c>
      <c r="Y301">
        <f t="shared" si="251"/>
        <v>5.0169975000000002E-3</v>
      </c>
    </row>
    <row r="302" spans="1:25" x14ac:dyDescent="0.25">
      <c r="A302" s="21" t="s">
        <v>19</v>
      </c>
      <c r="B302" s="21" t="s">
        <v>23</v>
      </c>
      <c r="C302">
        <v>0.5</v>
      </c>
      <c r="D302">
        <v>361</v>
      </c>
      <c r="E302">
        <v>1700</v>
      </c>
      <c r="F302" s="21" t="s">
        <v>21</v>
      </c>
      <c r="G302" s="21" t="s">
        <v>21</v>
      </c>
      <c r="H302" s="21" t="s">
        <v>21</v>
      </c>
      <c r="I302" s="21" t="s">
        <v>21</v>
      </c>
      <c r="J302" s="21" t="s">
        <v>21</v>
      </c>
      <c r="K302" s="14">
        <v>0.69</v>
      </c>
      <c r="L302" s="14">
        <v>4.45</v>
      </c>
      <c r="M302" s="21" t="s">
        <v>21</v>
      </c>
      <c r="N302" s="21" t="s">
        <v>21</v>
      </c>
      <c r="O302" s="21" t="s">
        <v>21</v>
      </c>
      <c r="P302" s="21" t="s">
        <v>21</v>
      </c>
      <c r="Q302" s="21" t="s">
        <v>21</v>
      </c>
      <c r="R302" s="21" t="s">
        <v>21</v>
      </c>
      <c r="S302" s="21" t="s">
        <v>21</v>
      </c>
      <c r="T302" s="21" t="s">
        <v>21</v>
      </c>
      <c r="U302">
        <f t="shared" si="249"/>
        <v>5.1400000000000006</v>
      </c>
      <c r="V302">
        <f t="shared" si="250"/>
        <v>1182906.7500000002</v>
      </c>
      <c r="W302">
        <f t="shared" ref="W302:Y302" si="252">V302/1000</f>
        <v>1182.9067500000003</v>
      </c>
      <c r="X302">
        <f t="shared" si="252"/>
        <v>1.1829067500000003</v>
      </c>
      <c r="Y302">
        <f t="shared" si="252"/>
        <v>1.1829067500000003E-3</v>
      </c>
    </row>
    <row r="303" spans="1:25" x14ac:dyDescent="0.25">
      <c r="A303" s="21" t="s">
        <v>24</v>
      </c>
      <c r="B303" s="21" t="s">
        <v>20</v>
      </c>
      <c r="C303">
        <v>0.5</v>
      </c>
      <c r="D303">
        <v>361</v>
      </c>
      <c r="E303">
        <v>1500</v>
      </c>
      <c r="F303" s="14">
        <v>2.0099999999999998</v>
      </c>
      <c r="G303" s="14">
        <v>1.02</v>
      </c>
      <c r="H303" s="14">
        <v>0.73199999999999998</v>
      </c>
      <c r="I303" s="21" t="s">
        <v>21</v>
      </c>
      <c r="J303" s="21" t="s">
        <v>21</v>
      </c>
      <c r="K303" s="14">
        <v>2.0699999999999998</v>
      </c>
      <c r="L303" s="14">
        <v>143</v>
      </c>
      <c r="M303" s="21" t="s">
        <v>21</v>
      </c>
      <c r="N303" s="21" t="s">
        <v>21</v>
      </c>
      <c r="O303" s="14">
        <v>0.72199999999999998</v>
      </c>
      <c r="P303" s="14">
        <v>2.3199999999999998</v>
      </c>
      <c r="Q303" s="21" t="s">
        <v>21</v>
      </c>
      <c r="R303" s="21" t="s">
        <v>21</v>
      </c>
      <c r="S303" s="21" t="s">
        <v>21</v>
      </c>
      <c r="T303" s="21" t="s">
        <v>21</v>
      </c>
      <c r="U303">
        <f t="shared" si="249"/>
        <v>151.874</v>
      </c>
      <c r="V303">
        <f t="shared" si="250"/>
        <v>30839914.125</v>
      </c>
      <c r="W303">
        <f t="shared" ref="W303:Y303" si="253">V303/1000</f>
        <v>30839.914124999999</v>
      </c>
      <c r="X303">
        <f t="shared" si="253"/>
        <v>30.839914125</v>
      </c>
      <c r="Y303">
        <f t="shared" si="253"/>
        <v>3.0839914124999999E-2</v>
      </c>
    </row>
    <row r="304" spans="1:25" x14ac:dyDescent="0.25">
      <c r="A304" s="21" t="s">
        <v>24</v>
      </c>
      <c r="B304" s="21" t="s">
        <v>22</v>
      </c>
      <c r="C304">
        <v>0.5</v>
      </c>
      <c r="D304">
        <v>361</v>
      </c>
      <c r="E304">
        <v>1700</v>
      </c>
      <c r="F304" s="14">
        <v>1.45</v>
      </c>
      <c r="G304" s="14">
        <v>0.84399999999999997</v>
      </c>
      <c r="H304" s="21" t="s">
        <v>21</v>
      </c>
      <c r="I304" s="21" t="s">
        <v>21</v>
      </c>
      <c r="J304" s="21" t="s">
        <v>21</v>
      </c>
      <c r="K304" s="14">
        <v>0.91900000000000004</v>
      </c>
      <c r="L304" s="14">
        <v>48</v>
      </c>
      <c r="M304" s="21" t="s">
        <v>21</v>
      </c>
      <c r="N304" s="21" t="s">
        <v>21</v>
      </c>
      <c r="O304" s="21" t="s">
        <v>21</v>
      </c>
      <c r="P304" s="14">
        <v>0.98699999999999999</v>
      </c>
      <c r="Q304" s="21" t="s">
        <v>21</v>
      </c>
      <c r="R304" s="21" t="s">
        <v>21</v>
      </c>
      <c r="S304" s="21" t="s">
        <v>21</v>
      </c>
      <c r="T304" s="21" t="s">
        <v>21</v>
      </c>
      <c r="U304">
        <f t="shared" si="249"/>
        <v>52.2</v>
      </c>
      <c r="V304">
        <f t="shared" si="250"/>
        <v>12013177.5</v>
      </c>
      <c r="W304">
        <f t="shared" ref="W304:Y304" si="254">V304/1000</f>
        <v>12013.1775</v>
      </c>
      <c r="X304">
        <f t="shared" si="254"/>
        <v>12.013177499999999</v>
      </c>
      <c r="Y304">
        <f t="shared" si="254"/>
        <v>1.20131775E-2</v>
      </c>
    </row>
    <row r="305" spans="1:25" x14ac:dyDescent="0.25">
      <c r="A305" s="21" t="s">
        <v>24</v>
      </c>
      <c r="B305" s="21" t="s">
        <v>23</v>
      </c>
      <c r="C305">
        <v>0.5</v>
      </c>
      <c r="D305">
        <v>361</v>
      </c>
      <c r="E305">
        <v>1700</v>
      </c>
      <c r="F305" s="21" t="s">
        <v>21</v>
      </c>
      <c r="G305" s="21" t="s">
        <v>21</v>
      </c>
      <c r="H305" s="21" t="s">
        <v>21</v>
      </c>
      <c r="I305" s="21" t="s">
        <v>21</v>
      </c>
      <c r="J305" s="21" t="s">
        <v>21</v>
      </c>
      <c r="K305" s="14">
        <v>0.88200000000000001</v>
      </c>
      <c r="L305" s="14">
        <v>30.8</v>
      </c>
      <c r="M305" s="21" t="s">
        <v>21</v>
      </c>
      <c r="N305" s="21" t="s">
        <v>21</v>
      </c>
      <c r="O305" s="21" t="s">
        <v>21</v>
      </c>
      <c r="P305" s="21" t="s">
        <v>21</v>
      </c>
      <c r="Q305" s="21" t="s">
        <v>21</v>
      </c>
      <c r="R305" s="21" t="s">
        <v>21</v>
      </c>
      <c r="S305" s="21" t="s">
        <v>21</v>
      </c>
      <c r="T305" s="21" t="s">
        <v>21</v>
      </c>
      <c r="U305">
        <f t="shared" si="249"/>
        <v>31.682000000000002</v>
      </c>
      <c r="V305">
        <f t="shared" si="250"/>
        <v>7291216.2750000004</v>
      </c>
      <c r="W305">
        <f t="shared" ref="W305:Y305" si="255">V305/1000</f>
        <v>7291.2162750000007</v>
      </c>
      <c r="X305">
        <f t="shared" si="255"/>
        <v>7.2912162750000009</v>
      </c>
      <c r="Y305">
        <f t="shared" si="255"/>
        <v>7.2912162750000007E-3</v>
      </c>
    </row>
    <row r="306" spans="1:25" x14ac:dyDescent="0.25">
      <c r="A306" s="21" t="s">
        <v>25</v>
      </c>
      <c r="B306" s="21" t="s">
        <v>26</v>
      </c>
      <c r="C306">
        <v>0.5</v>
      </c>
      <c r="D306">
        <v>256</v>
      </c>
      <c r="E306">
        <v>1500</v>
      </c>
      <c r="F306" s="14">
        <v>0.505</v>
      </c>
      <c r="G306" s="21" t="s">
        <v>21</v>
      </c>
      <c r="H306" s="21" t="s">
        <v>21</v>
      </c>
      <c r="I306" s="21" t="s">
        <v>21</v>
      </c>
      <c r="J306" s="21" t="s">
        <v>21</v>
      </c>
      <c r="K306" s="14">
        <v>2.93</v>
      </c>
      <c r="L306" s="14">
        <v>96.9</v>
      </c>
      <c r="M306" s="21" t="s">
        <v>21</v>
      </c>
      <c r="N306" s="21" t="s">
        <v>21</v>
      </c>
      <c r="O306" s="21" t="s">
        <v>21</v>
      </c>
      <c r="P306" s="14">
        <v>0.59499999999999997</v>
      </c>
      <c r="Q306" s="21" t="s">
        <v>21</v>
      </c>
      <c r="R306" s="21" t="s">
        <v>21</v>
      </c>
      <c r="S306" s="21" t="s">
        <v>21</v>
      </c>
      <c r="T306" s="21" t="s">
        <v>21</v>
      </c>
      <c r="U306">
        <f t="shared" si="249"/>
        <v>100.93</v>
      </c>
      <c r="V306">
        <f t="shared" si="250"/>
        <v>14533920</v>
      </c>
      <c r="W306">
        <f t="shared" ref="W306:Y306" si="256">V306/1000</f>
        <v>14533.92</v>
      </c>
      <c r="X306">
        <f t="shared" si="256"/>
        <v>14.53392</v>
      </c>
      <c r="Y306">
        <f t="shared" si="256"/>
        <v>1.4533920000000001E-2</v>
      </c>
    </row>
    <row r="307" spans="1:25" x14ac:dyDescent="0.25">
      <c r="A307" s="21" t="s">
        <v>25</v>
      </c>
      <c r="B307" s="21" t="s">
        <v>22</v>
      </c>
      <c r="C307">
        <v>0.5</v>
      </c>
      <c r="D307">
        <v>256</v>
      </c>
      <c r="E307">
        <v>1700</v>
      </c>
      <c r="F307" s="21" t="s">
        <v>21</v>
      </c>
      <c r="G307" s="21" t="s">
        <v>21</v>
      </c>
      <c r="H307" s="21" t="s">
        <v>21</v>
      </c>
      <c r="I307" s="21" t="s">
        <v>21</v>
      </c>
      <c r="J307" s="21" t="s">
        <v>21</v>
      </c>
      <c r="K307" s="14">
        <v>0.61099999999999999</v>
      </c>
      <c r="L307" s="14">
        <v>26.5</v>
      </c>
      <c r="M307" s="21" t="s">
        <v>21</v>
      </c>
      <c r="N307" s="21" t="s">
        <v>21</v>
      </c>
      <c r="O307" s="21" t="s">
        <v>21</v>
      </c>
      <c r="P307" s="21" t="s">
        <v>21</v>
      </c>
      <c r="Q307" s="21" t="s">
        <v>21</v>
      </c>
      <c r="R307" s="21" t="s">
        <v>21</v>
      </c>
      <c r="S307" s="21" t="s">
        <v>21</v>
      </c>
      <c r="T307" s="21" t="s">
        <v>21</v>
      </c>
      <c r="U307">
        <f t="shared" si="249"/>
        <v>27.111000000000001</v>
      </c>
      <c r="V307">
        <f t="shared" si="250"/>
        <v>4424515.2</v>
      </c>
      <c r="W307">
        <f t="shared" ref="W307:Y307" si="257">V307/1000</f>
        <v>4424.5151999999998</v>
      </c>
      <c r="X307">
        <f t="shared" si="257"/>
        <v>4.4245152000000001</v>
      </c>
      <c r="Y307">
        <f t="shared" si="257"/>
        <v>4.4245152000000005E-3</v>
      </c>
    </row>
    <row r="308" spans="1:25" x14ac:dyDescent="0.25">
      <c r="A308" s="21" t="s">
        <v>25</v>
      </c>
      <c r="B308" s="21" t="s">
        <v>23</v>
      </c>
      <c r="C308">
        <v>0.5</v>
      </c>
      <c r="D308">
        <v>256</v>
      </c>
      <c r="E308">
        <v>1700</v>
      </c>
      <c r="F308" s="21" t="s">
        <v>21</v>
      </c>
      <c r="G308" s="21" t="s">
        <v>21</v>
      </c>
      <c r="H308" s="21" t="s">
        <v>21</v>
      </c>
      <c r="I308" s="21" t="s">
        <v>21</v>
      </c>
      <c r="J308" s="21" t="s">
        <v>21</v>
      </c>
      <c r="K308" s="14">
        <v>4.6399999999999997</v>
      </c>
      <c r="L308" s="14">
        <v>133</v>
      </c>
      <c r="M308" s="21" t="s">
        <v>21</v>
      </c>
      <c r="N308" s="21" t="s">
        <v>21</v>
      </c>
      <c r="O308" s="21" t="s">
        <v>21</v>
      </c>
      <c r="P308" s="21" t="s">
        <v>21</v>
      </c>
      <c r="Q308" s="21" t="s">
        <v>21</v>
      </c>
      <c r="R308" s="21" t="s">
        <v>21</v>
      </c>
      <c r="S308" s="21" t="s">
        <v>21</v>
      </c>
      <c r="T308" s="21" t="s">
        <v>21</v>
      </c>
      <c r="U308">
        <f t="shared" si="249"/>
        <v>137.63999999999999</v>
      </c>
      <c r="V308">
        <f t="shared" si="250"/>
        <v>22462847.999999996</v>
      </c>
      <c r="W308">
        <f t="shared" ref="W308:Y308" si="258">V308/1000</f>
        <v>22462.847999999994</v>
      </c>
      <c r="X308">
        <f t="shared" si="258"/>
        <v>22.462847999999994</v>
      </c>
      <c r="Y308">
        <f t="shared" si="258"/>
        <v>2.2462847999999994E-2</v>
      </c>
    </row>
    <row r="309" spans="1:25" x14ac:dyDescent="0.25">
      <c r="A309" s="21"/>
      <c r="B309" s="21"/>
      <c r="F309" s="21" t="s">
        <v>1</v>
      </c>
      <c r="G309" s="21" t="s">
        <v>2</v>
      </c>
      <c r="H309" s="21" t="s">
        <v>3</v>
      </c>
      <c r="I309" s="21" t="s">
        <v>4</v>
      </c>
      <c r="J309" s="21" t="s">
        <v>5</v>
      </c>
      <c r="K309" s="21" t="s">
        <v>6</v>
      </c>
      <c r="L309" s="21" t="s">
        <v>7</v>
      </c>
      <c r="M309" s="21" t="s">
        <v>8</v>
      </c>
      <c r="N309" s="21" t="s">
        <v>9</v>
      </c>
      <c r="O309" s="21" t="s">
        <v>10</v>
      </c>
      <c r="P309" s="21" t="s">
        <v>11</v>
      </c>
      <c r="Q309" s="21" t="s">
        <v>12</v>
      </c>
      <c r="R309" s="21" t="s">
        <v>13</v>
      </c>
      <c r="S309" s="21" t="s">
        <v>14</v>
      </c>
      <c r="T309" s="21" t="s">
        <v>15</v>
      </c>
    </row>
    <row r="310" spans="1:25" x14ac:dyDescent="0.25">
      <c r="A310" s="16"/>
      <c r="B310" s="21"/>
      <c r="F310" s="21" t="s">
        <v>18</v>
      </c>
      <c r="G310" s="21" t="s">
        <v>18</v>
      </c>
      <c r="H310" s="21" t="s">
        <v>18</v>
      </c>
      <c r="I310" s="21" t="s">
        <v>18</v>
      </c>
      <c r="J310" s="21" t="s">
        <v>18</v>
      </c>
      <c r="K310" s="21" t="s">
        <v>18</v>
      </c>
      <c r="L310" s="21" t="s">
        <v>18</v>
      </c>
      <c r="M310" s="21" t="s">
        <v>18</v>
      </c>
      <c r="N310" s="21" t="s">
        <v>18</v>
      </c>
      <c r="O310" s="21" t="s">
        <v>18</v>
      </c>
      <c r="P310" s="21" t="s">
        <v>18</v>
      </c>
      <c r="Q310" s="21" t="s">
        <v>18</v>
      </c>
      <c r="R310" s="21" t="s">
        <v>18</v>
      </c>
      <c r="S310" s="21" t="s">
        <v>18</v>
      </c>
      <c r="T310" s="21" t="s">
        <v>18</v>
      </c>
    </row>
    <row r="311" spans="1:25" x14ac:dyDescent="0.25">
      <c r="A311" s="22" t="s">
        <v>131</v>
      </c>
      <c r="B311" s="22" t="s">
        <v>20</v>
      </c>
      <c r="C311">
        <v>0.5</v>
      </c>
      <c r="D311">
        <v>256</v>
      </c>
      <c r="E311">
        <v>1500</v>
      </c>
      <c r="F311" s="22" t="s">
        <v>21</v>
      </c>
      <c r="G311" s="22" t="s">
        <v>21</v>
      </c>
      <c r="H311" s="22" t="s">
        <v>21</v>
      </c>
      <c r="I311" s="22" t="s">
        <v>21</v>
      </c>
      <c r="J311" s="22" t="s">
        <v>21</v>
      </c>
      <c r="K311" s="14">
        <v>1.21</v>
      </c>
      <c r="L311" s="14">
        <v>3.22</v>
      </c>
      <c r="M311" s="22" t="s">
        <v>21</v>
      </c>
      <c r="N311" s="22" t="s">
        <v>21</v>
      </c>
      <c r="O311" s="22" t="s">
        <v>21</v>
      </c>
      <c r="P311" s="22" t="s">
        <v>21</v>
      </c>
      <c r="Q311" s="22" t="s">
        <v>21</v>
      </c>
      <c r="R311" s="22" t="s">
        <v>21</v>
      </c>
      <c r="S311" s="22" t="s">
        <v>21</v>
      </c>
      <c r="T311" s="22" t="s">
        <v>21</v>
      </c>
      <c r="U311">
        <f t="shared" si="249"/>
        <v>4.43</v>
      </c>
      <c r="V311">
        <f>C311*D311*E311*U311*(1-0.25)</f>
        <v>637920</v>
      </c>
      <c r="W311">
        <f t="shared" ref="W311:Y311" si="259">V311/1000</f>
        <v>637.91999999999996</v>
      </c>
      <c r="X311">
        <f t="shared" si="259"/>
        <v>0.63791999999999993</v>
      </c>
      <c r="Y311">
        <f t="shared" si="259"/>
        <v>6.3791999999999994E-4</v>
      </c>
    </row>
    <row r="312" spans="1:25" x14ac:dyDescent="0.25">
      <c r="A312" s="22" t="s">
        <v>131</v>
      </c>
      <c r="B312" s="22" t="s">
        <v>32</v>
      </c>
      <c r="C312">
        <v>0.5</v>
      </c>
      <c r="D312">
        <v>256</v>
      </c>
      <c r="E312">
        <v>1700</v>
      </c>
      <c r="F312" s="22" t="s">
        <v>21</v>
      </c>
      <c r="G312" s="22" t="s">
        <v>21</v>
      </c>
      <c r="H312" s="22" t="s">
        <v>21</v>
      </c>
      <c r="I312" s="22" t="s">
        <v>21</v>
      </c>
      <c r="J312" s="22" t="s">
        <v>21</v>
      </c>
      <c r="K312" s="22" t="s">
        <v>21</v>
      </c>
      <c r="L312" s="22" t="s">
        <v>21</v>
      </c>
      <c r="M312" s="22" t="s">
        <v>21</v>
      </c>
      <c r="N312" s="22" t="s">
        <v>21</v>
      </c>
      <c r="O312" s="22" t="s">
        <v>21</v>
      </c>
      <c r="P312" s="22" t="s">
        <v>21</v>
      </c>
      <c r="Q312" s="22" t="s">
        <v>21</v>
      </c>
      <c r="R312" s="22" t="s">
        <v>21</v>
      </c>
      <c r="S312" s="22" t="s">
        <v>21</v>
      </c>
      <c r="T312" s="22" t="s">
        <v>21</v>
      </c>
      <c r="U312">
        <f t="shared" si="249"/>
        <v>0</v>
      </c>
      <c r="V312">
        <f t="shared" ref="V312:V319" si="260">C312*D312*E312*U312*(1-0.25)</f>
        <v>0</v>
      </c>
      <c r="W312">
        <f t="shared" ref="W312:Y312" si="261">V312/1000</f>
        <v>0</v>
      </c>
      <c r="X312">
        <f t="shared" si="261"/>
        <v>0</v>
      </c>
      <c r="Y312">
        <f t="shared" si="261"/>
        <v>0</v>
      </c>
    </row>
    <row r="313" spans="1:25" x14ac:dyDescent="0.25">
      <c r="A313" s="22" t="s">
        <v>131</v>
      </c>
      <c r="B313" s="22" t="s">
        <v>23</v>
      </c>
      <c r="C313">
        <v>0.5</v>
      </c>
      <c r="D313">
        <v>256</v>
      </c>
      <c r="E313">
        <v>1700</v>
      </c>
      <c r="F313" s="22" t="s">
        <v>21</v>
      </c>
      <c r="G313" s="22" t="s">
        <v>21</v>
      </c>
      <c r="H313" s="22" t="s">
        <v>21</v>
      </c>
      <c r="I313" s="22" t="s">
        <v>21</v>
      </c>
      <c r="J313" s="22" t="s">
        <v>21</v>
      </c>
      <c r="K313" s="22" t="s">
        <v>21</v>
      </c>
      <c r="L313" s="22" t="s">
        <v>21</v>
      </c>
      <c r="M313" s="22" t="s">
        <v>21</v>
      </c>
      <c r="N313" s="22" t="s">
        <v>21</v>
      </c>
      <c r="O313" s="22" t="s">
        <v>21</v>
      </c>
      <c r="P313" s="22" t="s">
        <v>21</v>
      </c>
      <c r="Q313" s="22" t="s">
        <v>21</v>
      </c>
      <c r="R313" s="22" t="s">
        <v>21</v>
      </c>
      <c r="S313" s="22" t="s">
        <v>21</v>
      </c>
      <c r="T313" s="22" t="s">
        <v>21</v>
      </c>
      <c r="U313">
        <f t="shared" si="249"/>
        <v>0</v>
      </c>
      <c r="V313">
        <f t="shared" si="260"/>
        <v>0</v>
      </c>
      <c r="W313">
        <f t="shared" ref="W313:Y313" si="262">V313/1000</f>
        <v>0</v>
      </c>
      <c r="X313">
        <f t="shared" si="262"/>
        <v>0</v>
      </c>
      <c r="Y313">
        <f t="shared" si="262"/>
        <v>0</v>
      </c>
    </row>
    <row r="314" spans="1:25" x14ac:dyDescent="0.25">
      <c r="A314" s="22" t="s">
        <v>132</v>
      </c>
      <c r="B314" s="22" t="s">
        <v>20</v>
      </c>
      <c r="C314">
        <v>0.5</v>
      </c>
      <c r="D314">
        <v>361</v>
      </c>
      <c r="E314">
        <v>1500</v>
      </c>
      <c r="F314" s="22" t="s">
        <v>21</v>
      </c>
      <c r="G314" s="22" t="s">
        <v>21</v>
      </c>
      <c r="H314" s="22" t="s">
        <v>21</v>
      </c>
      <c r="I314" s="22" t="s">
        <v>21</v>
      </c>
      <c r="J314" s="22" t="s">
        <v>21</v>
      </c>
      <c r="K314" s="14">
        <v>2.9</v>
      </c>
      <c r="L314" s="14">
        <v>442</v>
      </c>
      <c r="M314" s="22" t="s">
        <v>21</v>
      </c>
      <c r="N314" s="14">
        <v>2.58</v>
      </c>
      <c r="O314" s="22" t="s">
        <v>21</v>
      </c>
      <c r="P314" s="22" t="s">
        <v>21</v>
      </c>
      <c r="Q314" s="22" t="s">
        <v>21</v>
      </c>
      <c r="R314" s="22" t="s">
        <v>21</v>
      </c>
      <c r="S314" s="22" t="s">
        <v>21</v>
      </c>
      <c r="T314" s="22" t="s">
        <v>21</v>
      </c>
      <c r="U314">
        <f t="shared" si="249"/>
        <v>447.47999999999996</v>
      </c>
      <c r="V314">
        <f t="shared" si="260"/>
        <v>90866407.499999985</v>
      </c>
      <c r="W314">
        <f t="shared" ref="W314:Y314" si="263">V314/1000</f>
        <v>90866.407499999987</v>
      </c>
      <c r="X314">
        <f t="shared" si="263"/>
        <v>90.86640749999998</v>
      </c>
      <c r="Y314">
        <f t="shared" si="263"/>
        <v>9.0866407499999982E-2</v>
      </c>
    </row>
    <row r="315" spans="1:25" x14ac:dyDescent="0.25">
      <c r="A315" s="22" t="s">
        <v>132</v>
      </c>
      <c r="B315" s="22" t="s">
        <v>32</v>
      </c>
      <c r="C315">
        <v>0.5</v>
      </c>
      <c r="D315">
        <v>361</v>
      </c>
      <c r="E315">
        <v>1700</v>
      </c>
      <c r="F315" s="22" t="s">
        <v>21</v>
      </c>
      <c r="G315" s="22" t="s">
        <v>21</v>
      </c>
      <c r="H315" s="22" t="s">
        <v>21</v>
      </c>
      <c r="I315" s="22" t="s">
        <v>21</v>
      </c>
      <c r="J315" s="22" t="s">
        <v>21</v>
      </c>
      <c r="K315" s="14">
        <v>1.25</v>
      </c>
      <c r="L315" s="14">
        <v>228</v>
      </c>
      <c r="M315" s="22" t="s">
        <v>21</v>
      </c>
      <c r="N315" s="22" t="s">
        <v>21</v>
      </c>
      <c r="O315" s="22" t="s">
        <v>21</v>
      </c>
      <c r="P315" s="22" t="s">
        <v>21</v>
      </c>
      <c r="Q315" s="22" t="s">
        <v>21</v>
      </c>
      <c r="R315" s="22" t="s">
        <v>21</v>
      </c>
      <c r="S315" s="22" t="s">
        <v>21</v>
      </c>
      <c r="T315" s="22" t="s">
        <v>21</v>
      </c>
      <c r="U315">
        <f t="shared" si="249"/>
        <v>229.25</v>
      </c>
      <c r="V315">
        <f t="shared" si="260"/>
        <v>52759021.875</v>
      </c>
      <c r="W315">
        <f t="shared" ref="W315:Y315" si="264">V315/1000</f>
        <v>52759.021874999999</v>
      </c>
      <c r="X315">
        <f t="shared" si="264"/>
        <v>52.759021875000002</v>
      </c>
      <c r="Y315">
        <f t="shared" si="264"/>
        <v>5.2759021874999999E-2</v>
      </c>
    </row>
    <row r="316" spans="1:25" x14ac:dyDescent="0.25">
      <c r="A316" s="22" t="s">
        <v>132</v>
      </c>
      <c r="B316" s="22" t="s">
        <v>23</v>
      </c>
      <c r="C316">
        <v>0.5</v>
      </c>
      <c r="D316">
        <v>361</v>
      </c>
      <c r="E316">
        <v>1700</v>
      </c>
      <c r="F316" s="22" t="s">
        <v>21</v>
      </c>
      <c r="G316" s="22" t="s">
        <v>21</v>
      </c>
      <c r="H316" s="22" t="s">
        <v>21</v>
      </c>
      <c r="I316" s="22" t="s">
        <v>21</v>
      </c>
      <c r="J316" s="22" t="s">
        <v>21</v>
      </c>
      <c r="K316" s="14">
        <v>2.15</v>
      </c>
      <c r="L316" s="14">
        <v>437</v>
      </c>
      <c r="M316" s="22" t="s">
        <v>21</v>
      </c>
      <c r="N316" s="22" t="s">
        <v>21</v>
      </c>
      <c r="O316" s="22" t="s">
        <v>21</v>
      </c>
      <c r="P316" s="22" t="s">
        <v>21</v>
      </c>
      <c r="Q316" s="22" t="s">
        <v>21</v>
      </c>
      <c r="R316" s="22" t="s">
        <v>21</v>
      </c>
      <c r="S316" s="22" t="s">
        <v>21</v>
      </c>
      <c r="T316" s="22" t="s">
        <v>21</v>
      </c>
      <c r="U316">
        <f t="shared" si="249"/>
        <v>439.15</v>
      </c>
      <c r="V316">
        <f t="shared" si="260"/>
        <v>101064883.125</v>
      </c>
      <c r="W316">
        <f t="shared" ref="W316:Y316" si="265">V316/1000</f>
        <v>101064.88312499999</v>
      </c>
      <c r="X316">
        <f t="shared" si="265"/>
        <v>101.06488312499999</v>
      </c>
      <c r="Y316">
        <f t="shared" si="265"/>
        <v>0.10106488312499999</v>
      </c>
    </row>
    <row r="317" spans="1:25" x14ac:dyDescent="0.25">
      <c r="A317" s="22" t="s">
        <v>133</v>
      </c>
      <c r="B317" s="22" t="s">
        <v>20</v>
      </c>
      <c r="C317">
        <v>0.5</v>
      </c>
      <c r="D317">
        <v>361</v>
      </c>
      <c r="E317">
        <v>1500</v>
      </c>
      <c r="F317" s="14">
        <v>0.72099999999999997</v>
      </c>
      <c r="G317" s="14">
        <v>0.755</v>
      </c>
      <c r="H317" s="14">
        <v>1.97</v>
      </c>
      <c r="I317" s="22" t="s">
        <v>21</v>
      </c>
      <c r="J317" s="22" t="s">
        <v>21</v>
      </c>
      <c r="K317" s="14">
        <v>7.37</v>
      </c>
      <c r="L317" s="14">
        <v>205</v>
      </c>
      <c r="M317" s="22" t="s">
        <v>21</v>
      </c>
      <c r="N317" s="22" t="s">
        <v>21</v>
      </c>
      <c r="O317" s="22" t="s">
        <v>21</v>
      </c>
      <c r="P317" s="14">
        <v>0.71599999999999997</v>
      </c>
      <c r="Q317" s="22" t="s">
        <v>21</v>
      </c>
      <c r="R317" s="22" t="s">
        <v>21</v>
      </c>
      <c r="S317" s="22" t="s">
        <v>21</v>
      </c>
      <c r="T317" s="22" t="s">
        <v>21</v>
      </c>
      <c r="U317">
        <f t="shared" si="249"/>
        <v>216.53200000000001</v>
      </c>
      <c r="V317">
        <f t="shared" si="260"/>
        <v>43969529.25</v>
      </c>
      <c r="W317">
        <f t="shared" ref="W317:Y317" si="266">V317/1000</f>
        <v>43969.52925</v>
      </c>
      <c r="X317">
        <f t="shared" si="266"/>
        <v>43.969529250000001</v>
      </c>
      <c r="Y317">
        <f t="shared" si="266"/>
        <v>4.396952925E-2</v>
      </c>
    </row>
    <row r="318" spans="1:25" x14ac:dyDescent="0.25">
      <c r="A318" s="22" t="s">
        <v>133</v>
      </c>
      <c r="B318" s="22" t="s">
        <v>32</v>
      </c>
      <c r="C318">
        <v>0.5</v>
      </c>
      <c r="D318">
        <v>361</v>
      </c>
      <c r="E318">
        <v>1700</v>
      </c>
      <c r="F318" s="22" t="s">
        <v>21</v>
      </c>
      <c r="G318" s="22" t="s">
        <v>21</v>
      </c>
      <c r="H318" s="22" t="s">
        <v>21</v>
      </c>
      <c r="I318" s="22" t="s">
        <v>21</v>
      </c>
      <c r="J318" s="22" t="s">
        <v>21</v>
      </c>
      <c r="K318" s="22" t="s">
        <v>21</v>
      </c>
      <c r="L318" s="14">
        <v>5.0199999999999996</v>
      </c>
      <c r="M318" s="22" t="s">
        <v>21</v>
      </c>
      <c r="N318" s="22" t="s">
        <v>21</v>
      </c>
      <c r="O318" s="22" t="s">
        <v>21</v>
      </c>
      <c r="P318" s="22" t="s">
        <v>21</v>
      </c>
      <c r="Q318" s="22" t="s">
        <v>21</v>
      </c>
      <c r="R318" s="22" t="s">
        <v>21</v>
      </c>
      <c r="S318" s="22" t="s">
        <v>21</v>
      </c>
      <c r="T318" s="22" t="s">
        <v>21</v>
      </c>
      <c r="U318">
        <f t="shared" si="249"/>
        <v>5.0199999999999996</v>
      </c>
      <c r="V318">
        <f t="shared" si="260"/>
        <v>1155290.2499999998</v>
      </c>
      <c r="W318">
        <f t="shared" ref="W318:Y318" si="267">V318/1000</f>
        <v>1155.2902499999998</v>
      </c>
      <c r="X318">
        <f t="shared" si="267"/>
        <v>1.1552902499999997</v>
      </c>
      <c r="Y318">
        <f t="shared" si="267"/>
        <v>1.1552902499999997E-3</v>
      </c>
    </row>
    <row r="319" spans="1:25" x14ac:dyDescent="0.25">
      <c r="A319" s="22" t="s">
        <v>133</v>
      </c>
      <c r="B319" s="22" t="s">
        <v>23</v>
      </c>
      <c r="C319">
        <v>0.5</v>
      </c>
      <c r="D319">
        <v>361</v>
      </c>
      <c r="E319">
        <v>1700</v>
      </c>
      <c r="F319" s="22" t="s">
        <v>21</v>
      </c>
      <c r="G319" s="22" t="s">
        <v>21</v>
      </c>
      <c r="H319" s="22" t="s">
        <v>21</v>
      </c>
      <c r="I319" s="22" t="s">
        <v>21</v>
      </c>
      <c r="J319" s="22" t="s">
        <v>21</v>
      </c>
      <c r="K319" s="22" t="s">
        <v>21</v>
      </c>
      <c r="L319" s="14">
        <v>0.92500000000000004</v>
      </c>
      <c r="M319" s="22" t="s">
        <v>21</v>
      </c>
      <c r="N319" s="22" t="s">
        <v>21</v>
      </c>
      <c r="O319" s="22" t="s">
        <v>21</v>
      </c>
      <c r="P319" s="22" t="s">
        <v>21</v>
      </c>
      <c r="Q319" s="22" t="s">
        <v>21</v>
      </c>
      <c r="R319" s="22" t="s">
        <v>21</v>
      </c>
      <c r="S319" s="22" t="s">
        <v>21</v>
      </c>
      <c r="T319" s="22" t="s">
        <v>21</v>
      </c>
      <c r="U319">
        <f t="shared" si="249"/>
        <v>0.92500000000000004</v>
      </c>
      <c r="V319">
        <f t="shared" si="260"/>
        <v>212877.1875</v>
      </c>
      <c r="W319">
        <f t="shared" ref="W319:Y319" si="268">V319/1000</f>
        <v>212.87718749999999</v>
      </c>
      <c r="X319">
        <f t="shared" si="268"/>
        <v>0.21287718749999998</v>
      </c>
      <c r="Y319">
        <f t="shared" si="268"/>
        <v>2.1287718749999997E-4</v>
      </c>
    </row>
    <row r="320" spans="1:25" x14ac:dyDescent="0.25">
      <c r="A320" s="21"/>
      <c r="B320" s="21"/>
      <c r="F320" s="21" t="s">
        <v>1</v>
      </c>
      <c r="G320" s="21" t="s">
        <v>2</v>
      </c>
      <c r="H320" s="21" t="s">
        <v>3</v>
      </c>
      <c r="I320" s="21" t="s">
        <v>4</v>
      </c>
      <c r="J320" s="21" t="s">
        <v>5</v>
      </c>
      <c r="K320" s="21" t="s">
        <v>6</v>
      </c>
      <c r="L320" s="21" t="s">
        <v>7</v>
      </c>
      <c r="M320" s="21" t="s">
        <v>8</v>
      </c>
      <c r="N320" s="21" t="s">
        <v>9</v>
      </c>
      <c r="O320" s="21" t="s">
        <v>10</v>
      </c>
      <c r="P320" s="21" t="s">
        <v>11</v>
      </c>
      <c r="Q320" s="21" t="s">
        <v>12</v>
      </c>
      <c r="R320" s="21" t="s">
        <v>13</v>
      </c>
      <c r="S320" s="21" t="s">
        <v>14</v>
      </c>
      <c r="T320" s="21" t="s">
        <v>15</v>
      </c>
    </row>
    <row r="321" spans="1:25" x14ac:dyDescent="0.25">
      <c r="A321" s="16"/>
      <c r="B321" s="21"/>
      <c r="F321" s="21" t="s">
        <v>18</v>
      </c>
      <c r="G321" s="21" t="s">
        <v>18</v>
      </c>
      <c r="H321" s="21" t="s">
        <v>18</v>
      </c>
      <c r="I321" s="21" t="s">
        <v>18</v>
      </c>
      <c r="J321" s="21" t="s">
        <v>18</v>
      </c>
      <c r="K321" s="21" t="s">
        <v>18</v>
      </c>
      <c r="L321" s="21" t="s">
        <v>18</v>
      </c>
      <c r="M321" s="21" t="s">
        <v>18</v>
      </c>
      <c r="N321" s="21" t="s">
        <v>18</v>
      </c>
      <c r="O321" s="21" t="s">
        <v>18</v>
      </c>
      <c r="P321" s="21" t="s">
        <v>18</v>
      </c>
      <c r="Q321" s="21" t="s">
        <v>18</v>
      </c>
      <c r="R321" s="21" t="s">
        <v>18</v>
      </c>
      <c r="S321" s="21" t="s">
        <v>18</v>
      </c>
      <c r="T321" s="21" t="s">
        <v>18</v>
      </c>
    </row>
    <row r="322" spans="1:25" x14ac:dyDescent="0.25">
      <c r="A322" s="22" t="s">
        <v>134</v>
      </c>
      <c r="B322" s="22" t="s">
        <v>20</v>
      </c>
      <c r="C322">
        <v>0.5</v>
      </c>
      <c r="D322">
        <v>256</v>
      </c>
      <c r="E322">
        <v>1500</v>
      </c>
      <c r="F322" s="14">
        <v>2.29</v>
      </c>
      <c r="G322" s="14">
        <v>0.84699999999999998</v>
      </c>
      <c r="H322" s="14">
        <v>1.54</v>
      </c>
      <c r="I322" s="14">
        <v>0.65700000000000003</v>
      </c>
      <c r="J322" s="22" t="s">
        <v>21</v>
      </c>
      <c r="K322" s="14">
        <v>12.9</v>
      </c>
      <c r="L322" s="14">
        <v>3500</v>
      </c>
      <c r="M322" s="14">
        <v>0.56999999999999995</v>
      </c>
      <c r="N322" s="14">
        <v>2.66</v>
      </c>
      <c r="O322" s="14">
        <v>1.79</v>
      </c>
      <c r="P322" s="14">
        <v>4.83</v>
      </c>
      <c r="Q322" s="22" t="s">
        <v>21</v>
      </c>
      <c r="R322" s="22" t="s">
        <v>21</v>
      </c>
      <c r="S322" s="22" t="s">
        <v>21</v>
      </c>
      <c r="T322" s="14">
        <v>2.86</v>
      </c>
      <c r="U322">
        <f t="shared" si="249"/>
        <v>3530.944</v>
      </c>
      <c r="V322">
        <f>C322*D322*E322*U322*(1-0.25)</f>
        <v>508455936</v>
      </c>
      <c r="W322">
        <f t="shared" ref="W322:Y322" si="269">V322/1000</f>
        <v>508455.93599999999</v>
      </c>
      <c r="X322">
        <f t="shared" si="269"/>
        <v>508.45593600000001</v>
      </c>
      <c r="Y322">
        <f t="shared" si="269"/>
        <v>0.50845593600000005</v>
      </c>
    </row>
    <row r="323" spans="1:25" x14ac:dyDescent="0.25">
      <c r="A323" s="22" t="s">
        <v>134</v>
      </c>
      <c r="B323" s="22" t="s">
        <v>32</v>
      </c>
      <c r="C323">
        <v>0.5</v>
      </c>
      <c r="D323">
        <v>256</v>
      </c>
      <c r="E323">
        <v>1700</v>
      </c>
      <c r="F323" s="22" t="s">
        <v>21</v>
      </c>
      <c r="G323" s="22" t="s">
        <v>21</v>
      </c>
      <c r="H323" s="22" t="s">
        <v>21</v>
      </c>
      <c r="I323" s="22" t="s">
        <v>21</v>
      </c>
      <c r="J323" s="22" t="s">
        <v>21</v>
      </c>
      <c r="K323" s="14">
        <v>0.95899999999999996</v>
      </c>
      <c r="L323" s="14">
        <v>164</v>
      </c>
      <c r="M323" s="22" t="s">
        <v>21</v>
      </c>
      <c r="N323" s="22" t="s">
        <v>21</v>
      </c>
      <c r="O323" s="22" t="s">
        <v>21</v>
      </c>
      <c r="P323" s="22" t="s">
        <v>21</v>
      </c>
      <c r="Q323" s="22" t="s">
        <v>21</v>
      </c>
      <c r="R323" s="22" t="s">
        <v>21</v>
      </c>
      <c r="S323" s="22" t="s">
        <v>21</v>
      </c>
      <c r="T323" s="22" t="s">
        <v>21</v>
      </c>
      <c r="U323">
        <f t="shared" si="249"/>
        <v>164.959</v>
      </c>
      <c r="V323">
        <f t="shared" ref="V323:V341" si="270">C323*D323*E323*U323*(1-0.25)</f>
        <v>26921308.799999997</v>
      </c>
      <c r="W323">
        <f t="shared" ref="W323:Y323" si="271">V323/1000</f>
        <v>26921.308799999995</v>
      </c>
      <c r="X323">
        <f t="shared" si="271"/>
        <v>26.921308799999995</v>
      </c>
      <c r="Y323">
        <f t="shared" si="271"/>
        <v>2.6921308799999995E-2</v>
      </c>
    </row>
    <row r="324" spans="1:25" x14ac:dyDescent="0.25">
      <c r="A324" s="22" t="s">
        <v>134</v>
      </c>
      <c r="B324" s="22" t="s">
        <v>23</v>
      </c>
      <c r="C324">
        <v>0.5</v>
      </c>
      <c r="D324">
        <v>256</v>
      </c>
      <c r="E324">
        <v>1700</v>
      </c>
      <c r="F324" s="22" t="s">
        <v>21</v>
      </c>
      <c r="G324" s="22" t="s">
        <v>21</v>
      </c>
      <c r="H324" s="22" t="s">
        <v>21</v>
      </c>
      <c r="I324" s="22" t="s">
        <v>21</v>
      </c>
      <c r="J324" s="22" t="s">
        <v>21</v>
      </c>
      <c r="K324" s="14">
        <v>2.44</v>
      </c>
      <c r="L324" s="14">
        <v>45.2</v>
      </c>
      <c r="M324" s="22" t="s">
        <v>21</v>
      </c>
      <c r="N324" s="22" t="s">
        <v>21</v>
      </c>
      <c r="O324" s="22" t="s">
        <v>21</v>
      </c>
      <c r="P324" s="22" t="s">
        <v>21</v>
      </c>
      <c r="Q324" s="22" t="s">
        <v>21</v>
      </c>
      <c r="R324" s="22" t="s">
        <v>21</v>
      </c>
      <c r="S324" s="22" t="s">
        <v>21</v>
      </c>
      <c r="T324" s="22" t="s">
        <v>21</v>
      </c>
      <c r="U324">
        <f t="shared" si="249"/>
        <v>47.64</v>
      </c>
      <c r="V324">
        <f t="shared" si="270"/>
        <v>7774848</v>
      </c>
      <c r="W324">
        <f t="shared" ref="W324:Y324" si="272">V324/1000</f>
        <v>7774.848</v>
      </c>
      <c r="X324">
        <f t="shared" si="272"/>
        <v>7.7748479999999995</v>
      </c>
      <c r="Y324">
        <f t="shared" si="272"/>
        <v>7.7748479999999991E-3</v>
      </c>
    </row>
    <row r="325" spans="1:25" x14ac:dyDescent="0.25">
      <c r="A325" s="22" t="s">
        <v>135</v>
      </c>
      <c r="B325" s="22" t="s">
        <v>20</v>
      </c>
      <c r="C325">
        <v>0.5</v>
      </c>
      <c r="D325">
        <v>361</v>
      </c>
      <c r="E325">
        <v>1500</v>
      </c>
      <c r="F325" s="14">
        <v>1.87</v>
      </c>
      <c r="G325" s="14">
        <v>2.08</v>
      </c>
      <c r="H325" s="22" t="s">
        <v>21</v>
      </c>
      <c r="I325" s="22" t="s">
        <v>21</v>
      </c>
      <c r="J325" s="22" t="s">
        <v>21</v>
      </c>
      <c r="K325" s="14">
        <v>1.76</v>
      </c>
      <c r="L325" s="14">
        <v>1.64</v>
      </c>
      <c r="M325" s="22" t="s">
        <v>21</v>
      </c>
      <c r="N325" s="22" t="s">
        <v>21</v>
      </c>
      <c r="O325" s="22" t="s">
        <v>21</v>
      </c>
      <c r="P325" s="14">
        <v>2.31</v>
      </c>
      <c r="Q325" s="22" t="s">
        <v>21</v>
      </c>
      <c r="R325" s="22" t="s">
        <v>21</v>
      </c>
      <c r="S325" s="22" t="s">
        <v>21</v>
      </c>
      <c r="T325" s="22" t="s">
        <v>21</v>
      </c>
      <c r="U325">
        <f t="shared" si="249"/>
        <v>9.66</v>
      </c>
      <c r="V325">
        <f t="shared" si="270"/>
        <v>1961583.75</v>
      </c>
      <c r="W325">
        <f t="shared" ref="W325:Y325" si="273">V325/1000</f>
        <v>1961.58375</v>
      </c>
      <c r="X325">
        <f t="shared" si="273"/>
        <v>1.96158375</v>
      </c>
      <c r="Y325">
        <f t="shared" si="273"/>
        <v>1.9615837499999999E-3</v>
      </c>
    </row>
    <row r="326" spans="1:25" x14ac:dyDescent="0.25">
      <c r="A326" s="22" t="s">
        <v>135</v>
      </c>
      <c r="B326" s="22" t="s">
        <v>32</v>
      </c>
      <c r="C326">
        <v>0.5</v>
      </c>
      <c r="D326">
        <v>361</v>
      </c>
      <c r="E326">
        <v>1700</v>
      </c>
      <c r="F326" s="14">
        <v>0.68700000000000006</v>
      </c>
      <c r="G326" s="14">
        <v>0.58599999999999997</v>
      </c>
      <c r="H326" s="22" t="s">
        <v>21</v>
      </c>
      <c r="I326" s="22" t="s">
        <v>21</v>
      </c>
      <c r="J326" s="22" t="s">
        <v>21</v>
      </c>
      <c r="K326" s="14">
        <v>1.39</v>
      </c>
      <c r="L326" s="14">
        <v>0.6</v>
      </c>
      <c r="M326" s="22" t="s">
        <v>21</v>
      </c>
      <c r="N326" s="22" t="s">
        <v>21</v>
      </c>
      <c r="O326" s="22" t="s">
        <v>21</v>
      </c>
      <c r="P326" s="14">
        <v>1.1000000000000001</v>
      </c>
      <c r="Q326" s="22" t="s">
        <v>21</v>
      </c>
      <c r="R326" s="22" t="s">
        <v>21</v>
      </c>
      <c r="S326" s="22" t="s">
        <v>21</v>
      </c>
      <c r="T326" s="22" t="s">
        <v>21</v>
      </c>
      <c r="U326">
        <f t="shared" si="249"/>
        <v>4.3630000000000004</v>
      </c>
      <c r="V326">
        <f t="shared" si="270"/>
        <v>1004089.9125000001</v>
      </c>
      <c r="W326">
        <f t="shared" ref="W326:Y326" si="274">V326/1000</f>
        <v>1004.0899125000001</v>
      </c>
      <c r="X326">
        <f t="shared" si="274"/>
        <v>1.0040899125</v>
      </c>
      <c r="Y326">
        <f t="shared" si="274"/>
        <v>1.0040899124999999E-3</v>
      </c>
    </row>
    <row r="327" spans="1:25" x14ac:dyDescent="0.25">
      <c r="A327" s="22" t="s">
        <v>135</v>
      </c>
      <c r="B327" s="22" t="s">
        <v>23</v>
      </c>
      <c r="C327">
        <v>0.5</v>
      </c>
      <c r="D327">
        <v>361</v>
      </c>
      <c r="E327">
        <v>1700</v>
      </c>
      <c r="F327" s="22" t="s">
        <v>21</v>
      </c>
      <c r="G327" s="22" t="s">
        <v>21</v>
      </c>
      <c r="H327" s="22" t="s">
        <v>21</v>
      </c>
      <c r="I327" s="22" t="s">
        <v>21</v>
      </c>
      <c r="J327" s="22" t="s">
        <v>21</v>
      </c>
      <c r="K327" s="22" t="s">
        <v>21</v>
      </c>
      <c r="L327" s="22" t="s">
        <v>21</v>
      </c>
      <c r="M327" s="22" t="s">
        <v>21</v>
      </c>
      <c r="N327" s="22" t="s">
        <v>21</v>
      </c>
      <c r="O327" s="22" t="s">
        <v>21</v>
      </c>
      <c r="P327" s="22" t="s">
        <v>21</v>
      </c>
      <c r="Q327" s="22" t="s">
        <v>21</v>
      </c>
      <c r="R327" s="22" t="s">
        <v>21</v>
      </c>
      <c r="S327" s="22" t="s">
        <v>21</v>
      </c>
      <c r="T327" s="22" t="s">
        <v>21</v>
      </c>
      <c r="U327">
        <f t="shared" si="249"/>
        <v>0</v>
      </c>
      <c r="V327">
        <f t="shared" si="270"/>
        <v>0</v>
      </c>
      <c r="W327">
        <f t="shared" ref="W327:Y327" si="275">V327/1000</f>
        <v>0</v>
      </c>
      <c r="X327">
        <f t="shared" si="275"/>
        <v>0</v>
      </c>
      <c r="Y327">
        <f t="shared" si="275"/>
        <v>0</v>
      </c>
    </row>
    <row r="328" spans="1:25" x14ac:dyDescent="0.25">
      <c r="A328" s="22" t="s">
        <v>136</v>
      </c>
      <c r="B328" s="22" t="s">
        <v>20</v>
      </c>
      <c r="C328">
        <v>0.5</v>
      </c>
      <c r="D328">
        <v>361</v>
      </c>
      <c r="E328">
        <v>1500</v>
      </c>
      <c r="F328" s="14">
        <v>1.33</v>
      </c>
      <c r="G328" s="14">
        <v>2.8</v>
      </c>
      <c r="H328" s="22" t="s">
        <v>21</v>
      </c>
      <c r="I328" s="22" t="s">
        <v>21</v>
      </c>
      <c r="J328" s="22" t="s">
        <v>21</v>
      </c>
      <c r="K328" s="14">
        <v>1.48</v>
      </c>
      <c r="L328" s="14">
        <v>4.4000000000000004</v>
      </c>
      <c r="M328" s="22" t="s">
        <v>21</v>
      </c>
      <c r="N328" s="22" t="s">
        <v>21</v>
      </c>
      <c r="O328" s="14">
        <v>0.61799999999999999</v>
      </c>
      <c r="P328" s="14">
        <v>2</v>
      </c>
      <c r="Q328" s="22" t="s">
        <v>21</v>
      </c>
      <c r="R328" s="22" t="s">
        <v>21</v>
      </c>
      <c r="S328" s="22" t="s">
        <v>21</v>
      </c>
      <c r="T328" s="22" t="s">
        <v>21</v>
      </c>
      <c r="U328">
        <f t="shared" si="249"/>
        <v>12.628</v>
      </c>
      <c r="V328">
        <f t="shared" si="270"/>
        <v>2564273.25</v>
      </c>
      <c r="W328">
        <f t="shared" ref="W328:Y328" si="276">V328/1000</f>
        <v>2564.2732500000002</v>
      </c>
      <c r="X328">
        <f t="shared" si="276"/>
        <v>2.5642732500000003</v>
      </c>
      <c r="Y328">
        <f t="shared" si="276"/>
        <v>2.5642732500000005E-3</v>
      </c>
    </row>
    <row r="329" spans="1:25" x14ac:dyDescent="0.25">
      <c r="A329" s="22" t="s">
        <v>136</v>
      </c>
      <c r="B329" s="22" t="s">
        <v>32</v>
      </c>
      <c r="C329">
        <v>0.5</v>
      </c>
      <c r="D329">
        <v>361</v>
      </c>
      <c r="E329">
        <v>1700</v>
      </c>
      <c r="F329" s="14">
        <v>2.15</v>
      </c>
      <c r="G329" s="22" t="s">
        <v>21</v>
      </c>
      <c r="H329" s="22" t="s">
        <v>21</v>
      </c>
      <c r="I329" s="22" t="s">
        <v>21</v>
      </c>
      <c r="J329" s="22" t="s">
        <v>21</v>
      </c>
      <c r="K329" s="14">
        <v>1.38</v>
      </c>
      <c r="L329" s="14">
        <v>1.79</v>
      </c>
      <c r="M329" s="22" t="s">
        <v>21</v>
      </c>
      <c r="N329" s="22" t="s">
        <v>21</v>
      </c>
      <c r="O329" s="22" t="s">
        <v>21</v>
      </c>
      <c r="P329" s="14">
        <v>1.4</v>
      </c>
      <c r="Q329" s="22" t="s">
        <v>21</v>
      </c>
      <c r="R329" s="22" t="s">
        <v>21</v>
      </c>
      <c r="S329" s="22" t="s">
        <v>21</v>
      </c>
      <c r="T329" s="22" t="s">
        <v>21</v>
      </c>
      <c r="U329">
        <f t="shared" si="249"/>
        <v>6.7200000000000006</v>
      </c>
      <c r="V329">
        <f t="shared" si="270"/>
        <v>1546524.0000000002</v>
      </c>
      <c r="W329">
        <f t="shared" ref="W329:Y329" si="277">V329/1000</f>
        <v>1546.5240000000003</v>
      </c>
      <c r="X329">
        <f t="shared" si="277"/>
        <v>1.5465240000000002</v>
      </c>
      <c r="Y329">
        <f t="shared" si="277"/>
        <v>1.5465240000000003E-3</v>
      </c>
    </row>
    <row r="330" spans="1:25" x14ac:dyDescent="0.25">
      <c r="A330" s="22" t="s">
        <v>136</v>
      </c>
      <c r="B330" s="22" t="s">
        <v>23</v>
      </c>
      <c r="C330">
        <v>0.5</v>
      </c>
      <c r="D330">
        <v>361</v>
      </c>
      <c r="E330">
        <v>1700</v>
      </c>
      <c r="F330" s="22" t="s">
        <v>21</v>
      </c>
      <c r="G330" s="22" t="s">
        <v>21</v>
      </c>
      <c r="H330" s="22" t="s">
        <v>21</v>
      </c>
      <c r="I330" s="22" t="s">
        <v>21</v>
      </c>
      <c r="J330" s="22" t="s">
        <v>21</v>
      </c>
      <c r="K330" s="22" t="s">
        <v>21</v>
      </c>
      <c r="L330" s="22" t="s">
        <v>21</v>
      </c>
      <c r="M330" s="22" t="s">
        <v>21</v>
      </c>
      <c r="N330" s="22" t="s">
        <v>21</v>
      </c>
      <c r="O330" s="22" t="s">
        <v>21</v>
      </c>
      <c r="P330" s="22" t="s">
        <v>21</v>
      </c>
      <c r="Q330" s="22" t="s">
        <v>21</v>
      </c>
      <c r="R330" s="22" t="s">
        <v>21</v>
      </c>
      <c r="S330" s="22" t="s">
        <v>21</v>
      </c>
      <c r="T330" s="22" t="s">
        <v>21</v>
      </c>
      <c r="U330">
        <f t="shared" si="249"/>
        <v>0</v>
      </c>
      <c r="V330">
        <f t="shared" si="270"/>
        <v>0</v>
      </c>
      <c r="W330">
        <f t="shared" ref="W330:Y330" si="278">V330/1000</f>
        <v>0</v>
      </c>
      <c r="X330">
        <f t="shared" si="278"/>
        <v>0</v>
      </c>
      <c r="Y330">
        <f t="shared" si="278"/>
        <v>0</v>
      </c>
    </row>
    <row r="331" spans="1:25" x14ac:dyDescent="0.25">
      <c r="A331" s="21"/>
      <c r="B331" s="21"/>
      <c r="F331" s="21" t="s">
        <v>1</v>
      </c>
      <c r="G331" s="21" t="s">
        <v>2</v>
      </c>
      <c r="H331" s="21" t="s">
        <v>3</v>
      </c>
      <c r="I331" s="21" t="s">
        <v>4</v>
      </c>
      <c r="J331" s="21" t="s">
        <v>5</v>
      </c>
      <c r="K331" s="21" t="s">
        <v>6</v>
      </c>
      <c r="L331" s="21" t="s">
        <v>7</v>
      </c>
      <c r="M331" s="21" t="s">
        <v>8</v>
      </c>
      <c r="N331" s="21" t="s">
        <v>9</v>
      </c>
      <c r="O331" s="21" t="s">
        <v>10</v>
      </c>
      <c r="P331" s="21" t="s">
        <v>11</v>
      </c>
      <c r="Q331" s="21" t="s">
        <v>12</v>
      </c>
      <c r="R331" s="21" t="s">
        <v>13</v>
      </c>
      <c r="S331" s="21" t="s">
        <v>14</v>
      </c>
      <c r="T331" s="21" t="s">
        <v>15</v>
      </c>
    </row>
    <row r="332" spans="1:25" x14ac:dyDescent="0.25">
      <c r="A332" s="16"/>
      <c r="B332" s="21"/>
      <c r="F332" s="21" t="s">
        <v>18</v>
      </c>
      <c r="G332" s="21" t="s">
        <v>18</v>
      </c>
      <c r="H332" s="21" t="s">
        <v>18</v>
      </c>
      <c r="I332" s="21" t="s">
        <v>18</v>
      </c>
      <c r="J332" s="21" t="s">
        <v>18</v>
      </c>
      <c r="K332" s="21" t="s">
        <v>18</v>
      </c>
      <c r="L332" s="21" t="s">
        <v>18</v>
      </c>
      <c r="M332" s="21" t="s">
        <v>18</v>
      </c>
      <c r="N332" s="21" t="s">
        <v>18</v>
      </c>
      <c r="O332" s="21" t="s">
        <v>18</v>
      </c>
      <c r="P332" s="21" t="s">
        <v>18</v>
      </c>
      <c r="Q332" s="21" t="s">
        <v>18</v>
      </c>
      <c r="R332" s="21" t="s">
        <v>18</v>
      </c>
      <c r="S332" s="21" t="s">
        <v>18</v>
      </c>
      <c r="T332" s="21" t="s">
        <v>18</v>
      </c>
    </row>
    <row r="333" spans="1:25" x14ac:dyDescent="0.25">
      <c r="A333" s="22" t="s">
        <v>137</v>
      </c>
      <c r="B333" s="22" t="s">
        <v>20</v>
      </c>
      <c r="C333">
        <v>0.5</v>
      </c>
      <c r="D333">
        <v>361</v>
      </c>
      <c r="E333">
        <v>1500</v>
      </c>
      <c r="F333" s="22" t="s">
        <v>21</v>
      </c>
      <c r="G333" s="22" t="s">
        <v>21</v>
      </c>
      <c r="H333" s="14">
        <v>0.98099999999999998</v>
      </c>
      <c r="I333" s="22" t="s">
        <v>21</v>
      </c>
      <c r="J333" s="22" t="s">
        <v>21</v>
      </c>
      <c r="K333" s="14">
        <v>1.21</v>
      </c>
      <c r="L333" s="14">
        <v>82.3</v>
      </c>
      <c r="M333" s="22" t="s">
        <v>21</v>
      </c>
      <c r="N333" s="22" t="s">
        <v>21</v>
      </c>
      <c r="O333" s="22" t="s">
        <v>21</v>
      </c>
      <c r="P333" s="14">
        <v>0.52500000000000002</v>
      </c>
      <c r="Q333" s="22" t="s">
        <v>21</v>
      </c>
      <c r="R333" s="22" t="s">
        <v>21</v>
      </c>
      <c r="S333" s="22" t="s">
        <v>21</v>
      </c>
      <c r="T333" s="22" t="s">
        <v>21</v>
      </c>
      <c r="U333">
        <f t="shared" si="249"/>
        <v>85.016000000000005</v>
      </c>
      <c r="V333">
        <f t="shared" si="270"/>
        <v>17263561.5</v>
      </c>
      <c r="W333">
        <f t="shared" ref="W333:Y333" si="279">V333/1000</f>
        <v>17263.5615</v>
      </c>
      <c r="X333">
        <f t="shared" si="279"/>
        <v>17.263561500000002</v>
      </c>
      <c r="Y333">
        <f t="shared" si="279"/>
        <v>1.72635615E-2</v>
      </c>
    </row>
    <row r="334" spans="1:25" x14ac:dyDescent="0.25">
      <c r="A334" s="22" t="s">
        <v>137</v>
      </c>
      <c r="B334" s="22" t="s">
        <v>32</v>
      </c>
      <c r="C334">
        <v>0.5</v>
      </c>
      <c r="D334">
        <v>361</v>
      </c>
      <c r="E334">
        <v>1700</v>
      </c>
      <c r="F334" s="22" t="s">
        <v>21</v>
      </c>
      <c r="G334" s="22" t="s">
        <v>21</v>
      </c>
      <c r="H334" s="22" t="s">
        <v>21</v>
      </c>
      <c r="I334" s="22" t="s">
        <v>21</v>
      </c>
      <c r="J334" s="22" t="s">
        <v>21</v>
      </c>
      <c r="K334" s="22" t="s">
        <v>21</v>
      </c>
      <c r="L334" s="14">
        <v>19.7</v>
      </c>
      <c r="M334" s="22" t="s">
        <v>21</v>
      </c>
      <c r="N334" s="22" t="s">
        <v>21</v>
      </c>
      <c r="O334" s="22" t="s">
        <v>21</v>
      </c>
      <c r="P334" s="22" t="s">
        <v>21</v>
      </c>
      <c r="Q334" s="22" t="s">
        <v>21</v>
      </c>
      <c r="R334" s="22" t="s">
        <v>21</v>
      </c>
      <c r="S334" s="22" t="s">
        <v>21</v>
      </c>
      <c r="T334" s="22" t="s">
        <v>21</v>
      </c>
      <c r="U334">
        <f t="shared" si="249"/>
        <v>19.7</v>
      </c>
      <c r="V334">
        <f t="shared" si="270"/>
        <v>4533708.75</v>
      </c>
      <c r="W334">
        <f t="shared" ref="W334:Y334" si="280">V334/1000</f>
        <v>4533.7087499999998</v>
      </c>
      <c r="X334">
        <f t="shared" si="280"/>
        <v>4.5337087499999997</v>
      </c>
      <c r="Y334">
        <f t="shared" si="280"/>
        <v>4.5337087499999996E-3</v>
      </c>
    </row>
    <row r="335" spans="1:25" x14ac:dyDescent="0.25">
      <c r="A335" s="22" t="s">
        <v>137</v>
      </c>
      <c r="B335" s="22" t="s">
        <v>23</v>
      </c>
      <c r="C335">
        <v>0.5</v>
      </c>
      <c r="D335">
        <v>361</v>
      </c>
      <c r="E335">
        <v>1700</v>
      </c>
      <c r="F335" s="22" t="s">
        <v>21</v>
      </c>
      <c r="G335" s="22" t="s">
        <v>21</v>
      </c>
      <c r="H335" s="22" t="s">
        <v>21</v>
      </c>
      <c r="I335" s="22" t="s">
        <v>21</v>
      </c>
      <c r="J335" s="22" t="s">
        <v>21</v>
      </c>
      <c r="K335" s="14">
        <v>8.58</v>
      </c>
      <c r="L335" s="14">
        <v>55.9</v>
      </c>
      <c r="M335" s="22" t="s">
        <v>21</v>
      </c>
      <c r="N335" s="22" t="s">
        <v>21</v>
      </c>
      <c r="O335" s="22" t="s">
        <v>21</v>
      </c>
      <c r="P335" s="22" t="s">
        <v>21</v>
      </c>
      <c r="Q335" s="22" t="s">
        <v>21</v>
      </c>
      <c r="R335" s="22" t="s">
        <v>21</v>
      </c>
      <c r="S335" s="22" t="s">
        <v>21</v>
      </c>
      <c r="T335" s="22" t="s">
        <v>21</v>
      </c>
      <c r="U335">
        <f t="shared" si="249"/>
        <v>64.48</v>
      </c>
      <c r="V335">
        <f t="shared" si="270"/>
        <v>14839266</v>
      </c>
      <c r="W335">
        <f t="shared" ref="W335:Y335" si="281">V335/1000</f>
        <v>14839.266</v>
      </c>
      <c r="X335">
        <f t="shared" si="281"/>
        <v>14.839266</v>
      </c>
      <c r="Y335">
        <f t="shared" si="281"/>
        <v>1.4839266E-2</v>
      </c>
    </row>
    <row r="336" spans="1:25" x14ac:dyDescent="0.25">
      <c r="A336" s="22" t="s">
        <v>138</v>
      </c>
      <c r="B336" s="22" t="s">
        <v>20</v>
      </c>
      <c r="C336">
        <v>0.5</v>
      </c>
      <c r="D336">
        <v>361</v>
      </c>
      <c r="E336">
        <v>1500</v>
      </c>
      <c r="F336" s="22" t="s">
        <v>21</v>
      </c>
      <c r="G336" s="22" t="s">
        <v>21</v>
      </c>
      <c r="H336" s="22" t="s">
        <v>21</v>
      </c>
      <c r="I336" s="22" t="s">
        <v>21</v>
      </c>
      <c r="J336" s="22" t="s">
        <v>21</v>
      </c>
      <c r="K336" s="14">
        <v>1.27</v>
      </c>
      <c r="L336" s="14">
        <v>186</v>
      </c>
      <c r="M336" s="22" t="s">
        <v>21</v>
      </c>
      <c r="N336" s="22" t="s">
        <v>21</v>
      </c>
      <c r="O336" s="22" t="s">
        <v>21</v>
      </c>
      <c r="P336" s="14">
        <v>0.61799999999999999</v>
      </c>
      <c r="Q336" s="22" t="s">
        <v>21</v>
      </c>
      <c r="R336" s="22" t="s">
        <v>21</v>
      </c>
      <c r="S336" s="22" t="s">
        <v>21</v>
      </c>
      <c r="T336" s="14">
        <v>0.55200000000000005</v>
      </c>
      <c r="U336">
        <f t="shared" si="249"/>
        <v>188.44</v>
      </c>
      <c r="V336">
        <f t="shared" si="270"/>
        <v>38265097.5</v>
      </c>
      <c r="W336">
        <f t="shared" ref="W336:Y336" si="282">V336/1000</f>
        <v>38265.097500000003</v>
      </c>
      <c r="X336">
        <f t="shared" si="282"/>
        <v>38.265097500000003</v>
      </c>
      <c r="Y336">
        <f t="shared" si="282"/>
        <v>3.8265097500000005E-2</v>
      </c>
    </row>
    <row r="337" spans="1:25" x14ac:dyDescent="0.25">
      <c r="A337" s="22" t="s">
        <v>138</v>
      </c>
      <c r="B337" s="22" t="s">
        <v>32</v>
      </c>
      <c r="C337">
        <v>0.5</v>
      </c>
      <c r="D337">
        <v>361</v>
      </c>
      <c r="E337">
        <v>1700</v>
      </c>
      <c r="F337" s="22" t="s">
        <v>21</v>
      </c>
      <c r="G337" s="22" t="s">
        <v>21</v>
      </c>
      <c r="H337" s="22" t="s">
        <v>21</v>
      </c>
      <c r="I337" s="22" t="s">
        <v>21</v>
      </c>
      <c r="J337" s="22" t="s">
        <v>21</v>
      </c>
      <c r="K337" s="14">
        <v>0.80900000000000005</v>
      </c>
      <c r="L337" s="14">
        <v>54.4</v>
      </c>
      <c r="M337" s="22" t="s">
        <v>21</v>
      </c>
      <c r="N337" s="22" t="s">
        <v>21</v>
      </c>
      <c r="O337" s="22" t="s">
        <v>21</v>
      </c>
      <c r="P337" s="22" t="s">
        <v>21</v>
      </c>
      <c r="Q337" s="22" t="s">
        <v>21</v>
      </c>
      <c r="R337" s="22" t="s">
        <v>21</v>
      </c>
      <c r="S337" s="22" t="s">
        <v>21</v>
      </c>
      <c r="T337" s="22" t="s">
        <v>21</v>
      </c>
      <c r="U337">
        <f t="shared" si="249"/>
        <v>55.208999999999996</v>
      </c>
      <c r="V337">
        <f t="shared" si="270"/>
        <v>12705661.237499999</v>
      </c>
      <c r="W337">
        <f t="shared" ref="W337:Y337" si="283">V337/1000</f>
        <v>12705.661237499999</v>
      </c>
      <c r="X337">
        <f t="shared" si="283"/>
        <v>12.705661237499999</v>
      </c>
      <c r="Y337">
        <f t="shared" si="283"/>
        <v>1.2705661237499999E-2</v>
      </c>
    </row>
    <row r="338" spans="1:25" x14ac:dyDescent="0.25">
      <c r="A338" s="22" t="s">
        <v>138</v>
      </c>
      <c r="B338" s="22" t="s">
        <v>23</v>
      </c>
      <c r="C338">
        <v>0.5</v>
      </c>
      <c r="D338">
        <v>361</v>
      </c>
      <c r="E338">
        <v>1700</v>
      </c>
      <c r="F338" s="22" t="s">
        <v>21</v>
      </c>
      <c r="G338" s="22" t="s">
        <v>21</v>
      </c>
      <c r="H338" s="22" t="s">
        <v>21</v>
      </c>
      <c r="I338" s="22" t="s">
        <v>21</v>
      </c>
      <c r="J338" s="22" t="s">
        <v>21</v>
      </c>
      <c r="K338" s="14">
        <v>2.85</v>
      </c>
      <c r="L338" s="14">
        <v>84.5</v>
      </c>
      <c r="M338" s="22" t="s">
        <v>21</v>
      </c>
      <c r="N338" s="22" t="s">
        <v>21</v>
      </c>
      <c r="O338" s="22" t="s">
        <v>21</v>
      </c>
      <c r="P338" s="14">
        <v>0.56000000000000005</v>
      </c>
      <c r="Q338" s="22" t="s">
        <v>21</v>
      </c>
      <c r="R338" s="22" t="s">
        <v>21</v>
      </c>
      <c r="S338" s="22" t="s">
        <v>21</v>
      </c>
      <c r="T338" s="22" t="s">
        <v>21</v>
      </c>
      <c r="U338">
        <f t="shared" si="249"/>
        <v>87.91</v>
      </c>
      <c r="V338">
        <f t="shared" si="270"/>
        <v>20231387.625</v>
      </c>
      <c r="W338">
        <f t="shared" ref="W338:Y338" si="284">V338/1000</f>
        <v>20231.387624999999</v>
      </c>
      <c r="X338">
        <f t="shared" si="284"/>
        <v>20.231387625</v>
      </c>
      <c r="Y338">
        <f t="shared" si="284"/>
        <v>2.0231387625E-2</v>
      </c>
    </row>
    <row r="339" spans="1:25" x14ac:dyDescent="0.25">
      <c r="A339" s="22" t="s">
        <v>139</v>
      </c>
      <c r="B339" s="22" t="s">
        <v>20</v>
      </c>
      <c r="C339">
        <v>0.5</v>
      </c>
      <c r="D339">
        <v>361</v>
      </c>
      <c r="E339">
        <v>1500</v>
      </c>
      <c r="F339" s="14">
        <v>1.3</v>
      </c>
      <c r="G339" s="14">
        <v>1.1000000000000001</v>
      </c>
      <c r="H339" s="14">
        <v>1.69</v>
      </c>
      <c r="I339" s="14">
        <v>0.68600000000000005</v>
      </c>
      <c r="J339" s="22" t="s">
        <v>21</v>
      </c>
      <c r="K339" s="14">
        <v>28.2</v>
      </c>
      <c r="L339" s="14">
        <v>9460</v>
      </c>
      <c r="M339" s="14">
        <v>2.04</v>
      </c>
      <c r="N339" s="14">
        <v>10.4</v>
      </c>
      <c r="O339" s="14">
        <v>1.03</v>
      </c>
      <c r="P339" s="14">
        <v>2.0299999999999998</v>
      </c>
      <c r="Q339" s="22" t="s">
        <v>21</v>
      </c>
      <c r="R339" s="22" t="s">
        <v>21</v>
      </c>
      <c r="S339" s="14">
        <v>0.502</v>
      </c>
      <c r="T339" s="14">
        <v>6.62</v>
      </c>
      <c r="U339">
        <f t="shared" si="249"/>
        <v>9515.5980000000036</v>
      </c>
      <c r="V339">
        <f t="shared" si="270"/>
        <v>1932261118.8750007</v>
      </c>
      <c r="W339">
        <f t="shared" ref="W339:Y339" si="285">V339/1000</f>
        <v>1932261.1188750006</v>
      </c>
      <c r="X339">
        <f t="shared" si="285"/>
        <v>1932.2611188750006</v>
      </c>
      <c r="Y339">
        <f t="shared" si="285"/>
        <v>1.9322611188750007</v>
      </c>
    </row>
    <row r="340" spans="1:25" x14ac:dyDescent="0.25">
      <c r="A340" s="22" t="s">
        <v>139</v>
      </c>
      <c r="B340" s="22" t="s">
        <v>32</v>
      </c>
      <c r="C340">
        <v>0.5</v>
      </c>
      <c r="D340">
        <v>361</v>
      </c>
      <c r="E340">
        <v>1700</v>
      </c>
      <c r="F340" s="14">
        <v>0.90900000000000003</v>
      </c>
      <c r="G340" s="22" t="s">
        <v>21</v>
      </c>
      <c r="H340" s="14">
        <v>1.75</v>
      </c>
      <c r="I340" s="22" t="s">
        <v>21</v>
      </c>
      <c r="J340" s="22" t="s">
        <v>21</v>
      </c>
      <c r="K340" s="14">
        <v>12.8</v>
      </c>
      <c r="L340" s="14">
        <v>438</v>
      </c>
      <c r="M340" s="22" t="s">
        <v>21</v>
      </c>
      <c r="N340" s="22" t="s">
        <v>21</v>
      </c>
      <c r="O340" s="22" t="s">
        <v>21</v>
      </c>
      <c r="P340" s="14">
        <v>1.25</v>
      </c>
      <c r="Q340" s="22" t="s">
        <v>21</v>
      </c>
      <c r="R340" s="22" t="s">
        <v>21</v>
      </c>
      <c r="S340" s="22" t="s">
        <v>21</v>
      </c>
      <c r="T340" s="14">
        <v>1.5</v>
      </c>
      <c r="U340">
        <f t="shared" si="249"/>
        <v>456.209</v>
      </c>
      <c r="V340">
        <f t="shared" si="270"/>
        <v>104990798.73750001</v>
      </c>
      <c r="W340">
        <f t="shared" ref="W340:Y340" si="286">V340/1000</f>
        <v>104990.79873750001</v>
      </c>
      <c r="X340">
        <f t="shared" si="286"/>
        <v>104.99079873750001</v>
      </c>
      <c r="Y340">
        <f t="shared" si="286"/>
        <v>0.10499079873750002</v>
      </c>
    </row>
    <row r="341" spans="1:25" x14ac:dyDescent="0.25">
      <c r="A341" s="22" t="s">
        <v>139</v>
      </c>
      <c r="B341" s="22" t="s">
        <v>23</v>
      </c>
      <c r="C341">
        <v>0.5</v>
      </c>
      <c r="D341">
        <v>361</v>
      </c>
      <c r="E341">
        <v>1700</v>
      </c>
      <c r="F341" s="14">
        <v>1.07</v>
      </c>
      <c r="G341" s="22" t="s">
        <v>21</v>
      </c>
      <c r="H341" s="14">
        <v>0.53500000000000003</v>
      </c>
      <c r="I341" s="22" t="s">
        <v>21</v>
      </c>
      <c r="J341" s="22" t="s">
        <v>21</v>
      </c>
      <c r="K341" s="14">
        <v>6.25</v>
      </c>
      <c r="L341" s="14">
        <v>245</v>
      </c>
      <c r="M341" s="22" t="s">
        <v>21</v>
      </c>
      <c r="N341" s="22" t="s">
        <v>21</v>
      </c>
      <c r="O341" s="22" t="s">
        <v>21</v>
      </c>
      <c r="P341" s="14">
        <v>1.06</v>
      </c>
      <c r="Q341" s="22" t="s">
        <v>21</v>
      </c>
      <c r="R341" s="22" t="s">
        <v>21</v>
      </c>
      <c r="S341" s="22" t="s">
        <v>21</v>
      </c>
      <c r="T341" s="14">
        <v>1.65</v>
      </c>
      <c r="U341">
        <f t="shared" si="249"/>
        <v>255.565</v>
      </c>
      <c r="V341">
        <f t="shared" si="270"/>
        <v>58815090.1875</v>
      </c>
      <c r="W341">
        <f t="shared" ref="W341:Y342" si="287">V341/1000</f>
        <v>58815.090187499998</v>
      </c>
      <c r="X341">
        <f t="shared" si="287"/>
        <v>58.815090187499997</v>
      </c>
      <c r="Y341">
        <f t="shared" si="287"/>
        <v>5.8815090187499995E-2</v>
      </c>
    </row>
    <row r="342" spans="1:25" x14ac:dyDescent="0.25">
      <c r="V342" s="39">
        <f>SUM(V3:V341)</f>
        <v>18000976278.037498</v>
      </c>
      <c r="W342" s="39">
        <f t="shared" si="287"/>
        <v>18000976.2780375</v>
      </c>
      <c r="X342" s="39">
        <f t="shared" si="287"/>
        <v>18000.976278037499</v>
      </c>
      <c r="Y342" s="39">
        <f t="shared" si="287"/>
        <v>18.000976278037498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985D-811E-48DC-9AD4-E5D1AF0B4EFC}">
  <dimension ref="A2:S14"/>
  <sheetViews>
    <sheetView workbookViewId="0">
      <selection activeCell="A2" sqref="A2:S14"/>
    </sheetView>
  </sheetViews>
  <sheetFormatPr defaultRowHeight="15" x14ac:dyDescent="0.25"/>
  <cols>
    <col min="3" max="3" width="11" customWidth="1"/>
    <col min="6" max="14" width="0" hidden="1" customWidth="1"/>
    <col min="16" max="16" width="10.7109375" hidden="1" customWidth="1"/>
    <col min="17" max="17" width="11.140625" customWidth="1"/>
    <col min="18" max="18" width="10.28515625" hidden="1" customWidth="1"/>
    <col min="19" max="19" width="11" customWidth="1"/>
  </cols>
  <sheetData>
    <row r="2" spans="1:19" ht="26.25" x14ac:dyDescent="0.25">
      <c r="A2" s="41"/>
      <c r="B2" s="41" t="s">
        <v>207</v>
      </c>
      <c r="C2" s="41" t="s">
        <v>192</v>
      </c>
      <c r="D2" s="42" t="s">
        <v>191</v>
      </c>
      <c r="E2" s="41" t="s">
        <v>195</v>
      </c>
      <c r="F2" s="41" t="s">
        <v>1</v>
      </c>
      <c r="G2" s="41" t="s">
        <v>2</v>
      </c>
      <c r="H2" s="41" t="s">
        <v>3</v>
      </c>
      <c r="I2" s="41" t="s">
        <v>4</v>
      </c>
      <c r="J2" s="41" t="s">
        <v>5</v>
      </c>
      <c r="K2" s="41" t="s">
        <v>6</v>
      </c>
      <c r="L2" s="41" t="s">
        <v>7</v>
      </c>
      <c r="M2" s="41" t="s">
        <v>8</v>
      </c>
      <c r="N2" s="41" t="s">
        <v>9</v>
      </c>
      <c r="O2" s="41" t="s">
        <v>200</v>
      </c>
      <c r="P2" s="42" t="s">
        <v>198</v>
      </c>
      <c r="Q2" s="42" t="s">
        <v>198</v>
      </c>
      <c r="R2" s="42" t="s">
        <v>198</v>
      </c>
      <c r="S2" s="42" t="s">
        <v>198</v>
      </c>
    </row>
    <row r="3" spans="1:19" x14ac:dyDescent="0.25">
      <c r="A3" s="41"/>
      <c r="B3" s="41">
        <v>0</v>
      </c>
      <c r="C3" s="41" t="s">
        <v>193</v>
      </c>
      <c r="D3" s="42" t="s">
        <v>194</v>
      </c>
      <c r="E3" s="41" t="s">
        <v>196</v>
      </c>
      <c r="F3" s="41" t="s">
        <v>18</v>
      </c>
      <c r="G3" s="41" t="s">
        <v>18</v>
      </c>
      <c r="H3" s="41" t="s">
        <v>18</v>
      </c>
      <c r="I3" s="41" t="s">
        <v>18</v>
      </c>
      <c r="J3" s="41" t="s">
        <v>18</v>
      </c>
      <c r="K3" s="41" t="s">
        <v>18</v>
      </c>
      <c r="L3" s="41" t="s">
        <v>18</v>
      </c>
      <c r="M3" s="41" t="s">
        <v>18</v>
      </c>
      <c r="N3" s="41" t="s">
        <v>18</v>
      </c>
      <c r="O3" s="41"/>
      <c r="P3" s="43" t="s">
        <v>197</v>
      </c>
      <c r="Q3" s="42" t="s">
        <v>199</v>
      </c>
      <c r="R3" s="42" t="s">
        <v>202</v>
      </c>
      <c r="S3" s="42" t="s">
        <v>203</v>
      </c>
    </row>
    <row r="4" spans="1:19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x14ac:dyDescent="0.25">
      <c r="A5" s="41" t="s">
        <v>187</v>
      </c>
      <c r="B5" s="41">
        <v>0.5</v>
      </c>
      <c r="C5" s="41">
        <f>(B5-B4)+(B6-B5)/2</f>
        <v>0.75</v>
      </c>
      <c r="D5" s="41">
        <v>361</v>
      </c>
      <c r="E5" s="41">
        <v>1500</v>
      </c>
      <c r="F5" s="41" t="s">
        <v>31</v>
      </c>
      <c r="G5" s="41" t="s">
        <v>31</v>
      </c>
      <c r="H5" s="41" t="s">
        <v>31</v>
      </c>
      <c r="I5" s="41" t="s">
        <v>31</v>
      </c>
      <c r="J5" s="41" t="s">
        <v>31</v>
      </c>
      <c r="K5" s="41" t="s">
        <v>31</v>
      </c>
      <c r="L5" s="42">
        <v>280</v>
      </c>
      <c r="M5" s="42" t="s">
        <v>31</v>
      </c>
      <c r="N5" s="42" t="s">
        <v>31</v>
      </c>
      <c r="O5" s="42">
        <f t="shared" ref="O5:O13" si="0">SUM(F5:N5)</f>
        <v>280</v>
      </c>
      <c r="P5" s="43">
        <f t="shared" ref="P5:P13" si="1">C5*D5*E5*O5</f>
        <v>113715000</v>
      </c>
      <c r="Q5" s="43">
        <f t="shared" ref="Q5:Q13" si="2">P5/1000*(1-0.25)</f>
        <v>85286.25</v>
      </c>
      <c r="R5" s="43">
        <f t="shared" ref="R5:S13" si="3">Q5/1000</f>
        <v>85.286249999999995</v>
      </c>
      <c r="S5" s="43">
        <f t="shared" si="3"/>
        <v>8.5286249999999994E-2</v>
      </c>
    </row>
    <row r="6" spans="1:19" x14ac:dyDescent="0.25">
      <c r="A6" s="41" t="s">
        <v>187</v>
      </c>
      <c r="B6" s="41">
        <v>1</v>
      </c>
      <c r="C6" s="41">
        <f t="shared" ref="C6:C12" si="4">(B6-B5)/2+(B7-B6)/2</f>
        <v>0.5</v>
      </c>
      <c r="D6" s="41">
        <v>361</v>
      </c>
      <c r="E6" s="41">
        <v>1700</v>
      </c>
      <c r="F6" s="41" t="s">
        <v>31</v>
      </c>
      <c r="G6" s="41" t="s">
        <v>31</v>
      </c>
      <c r="H6" s="41" t="s">
        <v>31</v>
      </c>
      <c r="I6" s="41" t="s">
        <v>31</v>
      </c>
      <c r="J6" s="41" t="s">
        <v>31</v>
      </c>
      <c r="K6" s="41" t="s">
        <v>31</v>
      </c>
      <c r="L6" s="42">
        <v>180</v>
      </c>
      <c r="M6" s="42" t="s">
        <v>31</v>
      </c>
      <c r="N6" s="42" t="s">
        <v>31</v>
      </c>
      <c r="O6" s="42">
        <f t="shared" si="0"/>
        <v>180</v>
      </c>
      <c r="P6" s="43">
        <f t="shared" si="1"/>
        <v>55233000</v>
      </c>
      <c r="Q6" s="43">
        <f t="shared" si="2"/>
        <v>41424.75</v>
      </c>
      <c r="R6" s="43">
        <f t="shared" si="3"/>
        <v>41.424750000000003</v>
      </c>
      <c r="S6" s="43">
        <f t="shared" si="3"/>
        <v>4.1424750000000003E-2</v>
      </c>
    </row>
    <row r="7" spans="1:19" x14ac:dyDescent="0.25">
      <c r="A7" s="41" t="s">
        <v>187</v>
      </c>
      <c r="B7" s="41">
        <v>1.5</v>
      </c>
      <c r="C7" s="41">
        <f t="shared" si="4"/>
        <v>0.5</v>
      </c>
      <c r="D7" s="41">
        <v>361</v>
      </c>
      <c r="E7" s="41">
        <v>1700</v>
      </c>
      <c r="F7" s="41" t="s">
        <v>31</v>
      </c>
      <c r="G7" s="41" t="s">
        <v>31</v>
      </c>
      <c r="H7" s="41" t="s">
        <v>31</v>
      </c>
      <c r="I7" s="41" t="s">
        <v>31</v>
      </c>
      <c r="J7" s="41" t="s">
        <v>31</v>
      </c>
      <c r="K7" s="41" t="s">
        <v>31</v>
      </c>
      <c r="L7" s="42">
        <v>29</v>
      </c>
      <c r="M7" s="42" t="s">
        <v>31</v>
      </c>
      <c r="N7" s="42" t="s">
        <v>31</v>
      </c>
      <c r="O7" s="42">
        <f t="shared" si="0"/>
        <v>29</v>
      </c>
      <c r="P7" s="43">
        <f t="shared" si="1"/>
        <v>8898650</v>
      </c>
      <c r="Q7" s="43">
        <f t="shared" si="2"/>
        <v>6673.9874999999993</v>
      </c>
      <c r="R7" s="43">
        <f t="shared" si="3"/>
        <v>6.6739874999999991</v>
      </c>
      <c r="S7" s="43">
        <f t="shared" si="3"/>
        <v>6.673987499999999E-3</v>
      </c>
    </row>
    <row r="8" spans="1:19" x14ac:dyDescent="0.25">
      <c r="A8" s="41" t="s">
        <v>187</v>
      </c>
      <c r="B8" s="41">
        <v>2</v>
      </c>
      <c r="C8" s="41">
        <f t="shared" si="4"/>
        <v>0.5</v>
      </c>
      <c r="D8" s="41">
        <v>361</v>
      </c>
      <c r="E8" s="41">
        <v>1700</v>
      </c>
      <c r="F8" s="41" t="s">
        <v>31</v>
      </c>
      <c r="G8" s="41" t="s">
        <v>31</v>
      </c>
      <c r="H8" s="41" t="s">
        <v>31</v>
      </c>
      <c r="I8" s="41" t="s">
        <v>31</v>
      </c>
      <c r="J8" s="41" t="s">
        <v>31</v>
      </c>
      <c r="K8" s="41" t="s">
        <v>31</v>
      </c>
      <c r="L8" s="42">
        <v>22</v>
      </c>
      <c r="M8" s="42" t="s">
        <v>31</v>
      </c>
      <c r="N8" s="42" t="s">
        <v>31</v>
      </c>
      <c r="O8" s="42">
        <f t="shared" si="0"/>
        <v>22</v>
      </c>
      <c r="P8" s="43">
        <f t="shared" si="1"/>
        <v>6750700</v>
      </c>
      <c r="Q8" s="43">
        <f t="shared" si="2"/>
        <v>5063.0249999999996</v>
      </c>
      <c r="R8" s="43">
        <f t="shared" si="3"/>
        <v>5.0630249999999997</v>
      </c>
      <c r="S8" s="43">
        <f t="shared" si="3"/>
        <v>5.0630249999999996E-3</v>
      </c>
    </row>
    <row r="9" spans="1:19" x14ac:dyDescent="0.25">
      <c r="A9" s="41" t="s">
        <v>187</v>
      </c>
      <c r="B9" s="41">
        <v>2.5</v>
      </c>
      <c r="C9" s="41">
        <f t="shared" si="4"/>
        <v>0.75</v>
      </c>
      <c r="D9" s="41">
        <v>361</v>
      </c>
      <c r="E9" s="41">
        <v>1700</v>
      </c>
      <c r="F9" s="41" t="s">
        <v>31</v>
      </c>
      <c r="G9" s="41" t="s">
        <v>31</v>
      </c>
      <c r="H9" s="41" t="s">
        <v>31</v>
      </c>
      <c r="I9" s="41" t="s">
        <v>31</v>
      </c>
      <c r="J9" s="41" t="s">
        <v>31</v>
      </c>
      <c r="K9" s="41" t="s">
        <v>31</v>
      </c>
      <c r="L9" s="42">
        <v>14</v>
      </c>
      <c r="M9" s="42" t="s">
        <v>31</v>
      </c>
      <c r="N9" s="42" t="s">
        <v>31</v>
      </c>
      <c r="O9" s="42">
        <f t="shared" si="0"/>
        <v>14</v>
      </c>
      <c r="P9" s="43">
        <f t="shared" si="1"/>
        <v>6443850</v>
      </c>
      <c r="Q9" s="43">
        <f t="shared" si="2"/>
        <v>4832.8875000000007</v>
      </c>
      <c r="R9" s="43">
        <f t="shared" si="3"/>
        <v>4.8328875000000009</v>
      </c>
      <c r="S9" s="43">
        <f t="shared" si="3"/>
        <v>4.8328875000000007E-3</v>
      </c>
    </row>
    <row r="10" spans="1:19" x14ac:dyDescent="0.25">
      <c r="A10" s="41" t="s">
        <v>187</v>
      </c>
      <c r="B10" s="41">
        <v>3.5</v>
      </c>
      <c r="C10" s="41">
        <f t="shared" si="4"/>
        <v>1.5</v>
      </c>
      <c r="D10" s="41">
        <v>361</v>
      </c>
      <c r="E10" s="41">
        <v>1700</v>
      </c>
      <c r="F10" s="41" t="s">
        <v>31</v>
      </c>
      <c r="G10" s="41" t="s">
        <v>31</v>
      </c>
      <c r="H10" s="41" t="s">
        <v>31</v>
      </c>
      <c r="I10" s="41" t="s">
        <v>31</v>
      </c>
      <c r="J10" s="41" t="s">
        <v>31</v>
      </c>
      <c r="K10" s="41" t="s">
        <v>31</v>
      </c>
      <c r="L10" s="42" t="s">
        <v>31</v>
      </c>
      <c r="M10" s="42" t="s">
        <v>31</v>
      </c>
      <c r="N10" s="42" t="s">
        <v>31</v>
      </c>
      <c r="O10" s="42">
        <f t="shared" si="0"/>
        <v>0</v>
      </c>
      <c r="P10" s="43">
        <f t="shared" si="1"/>
        <v>0</v>
      </c>
      <c r="Q10" s="43">
        <f t="shared" si="2"/>
        <v>0</v>
      </c>
      <c r="R10" s="43">
        <f t="shared" si="3"/>
        <v>0</v>
      </c>
      <c r="S10" s="43">
        <f t="shared" si="3"/>
        <v>0</v>
      </c>
    </row>
    <row r="11" spans="1:19" x14ac:dyDescent="0.25">
      <c r="A11" s="41" t="s">
        <v>187</v>
      </c>
      <c r="B11" s="41">
        <v>5.5</v>
      </c>
      <c r="C11" s="41">
        <f t="shared" si="4"/>
        <v>1.5</v>
      </c>
      <c r="D11" s="41">
        <v>361</v>
      </c>
      <c r="E11" s="41">
        <v>1700</v>
      </c>
      <c r="F11" s="41" t="s">
        <v>31</v>
      </c>
      <c r="G11" s="41" t="s">
        <v>31</v>
      </c>
      <c r="H11" s="41" t="s">
        <v>31</v>
      </c>
      <c r="I11" s="41" t="s">
        <v>31</v>
      </c>
      <c r="J11" s="41" t="s">
        <v>31</v>
      </c>
      <c r="K11" s="41" t="s">
        <v>31</v>
      </c>
      <c r="L11" s="42" t="s">
        <v>31</v>
      </c>
      <c r="M11" s="42" t="s">
        <v>31</v>
      </c>
      <c r="N11" s="42" t="s">
        <v>31</v>
      </c>
      <c r="O11" s="42">
        <f t="shared" si="0"/>
        <v>0</v>
      </c>
      <c r="P11" s="43">
        <f t="shared" si="1"/>
        <v>0</v>
      </c>
      <c r="Q11" s="43">
        <f t="shared" si="2"/>
        <v>0</v>
      </c>
      <c r="R11" s="43">
        <f t="shared" si="3"/>
        <v>0</v>
      </c>
      <c r="S11" s="43">
        <f t="shared" si="3"/>
        <v>0</v>
      </c>
    </row>
    <row r="12" spans="1:19" x14ac:dyDescent="0.25">
      <c r="A12" s="41" t="s">
        <v>187</v>
      </c>
      <c r="B12" s="41">
        <v>6.5</v>
      </c>
      <c r="C12" s="41">
        <f t="shared" si="4"/>
        <v>1.25</v>
      </c>
      <c r="D12" s="41">
        <v>361</v>
      </c>
      <c r="E12" s="41">
        <v>1700</v>
      </c>
      <c r="F12" s="41" t="s">
        <v>31</v>
      </c>
      <c r="G12" s="41" t="s">
        <v>31</v>
      </c>
      <c r="H12" s="41" t="s">
        <v>31</v>
      </c>
      <c r="I12" s="41" t="s">
        <v>31</v>
      </c>
      <c r="J12" s="41" t="s">
        <v>31</v>
      </c>
      <c r="K12" s="41" t="s">
        <v>31</v>
      </c>
      <c r="L12" s="42">
        <v>16</v>
      </c>
      <c r="M12" s="42" t="s">
        <v>31</v>
      </c>
      <c r="N12" s="42" t="s">
        <v>31</v>
      </c>
      <c r="O12" s="42">
        <f t="shared" si="0"/>
        <v>16</v>
      </c>
      <c r="P12" s="43">
        <f t="shared" si="1"/>
        <v>12274000</v>
      </c>
      <c r="Q12" s="43">
        <f t="shared" si="2"/>
        <v>9205.5</v>
      </c>
      <c r="R12" s="43">
        <f t="shared" si="3"/>
        <v>9.2055000000000007</v>
      </c>
      <c r="S12" s="43">
        <f t="shared" si="3"/>
        <v>9.2055000000000001E-3</v>
      </c>
    </row>
    <row r="13" spans="1:19" x14ac:dyDescent="0.25">
      <c r="A13" s="41" t="s">
        <v>187</v>
      </c>
      <c r="B13" s="41">
        <v>8</v>
      </c>
      <c r="C13" s="41">
        <f>(B13-B12)/2</f>
        <v>0.75</v>
      </c>
      <c r="D13" s="41">
        <v>361</v>
      </c>
      <c r="E13" s="41">
        <v>1700</v>
      </c>
      <c r="F13" s="41" t="s">
        <v>31</v>
      </c>
      <c r="G13" s="41" t="s">
        <v>31</v>
      </c>
      <c r="H13" s="41" t="s">
        <v>31</v>
      </c>
      <c r="I13" s="41" t="s">
        <v>31</v>
      </c>
      <c r="J13" s="41" t="s">
        <v>31</v>
      </c>
      <c r="K13" s="41" t="s">
        <v>31</v>
      </c>
      <c r="L13" s="42">
        <v>11</v>
      </c>
      <c r="M13" s="42" t="s">
        <v>31</v>
      </c>
      <c r="N13" s="42" t="s">
        <v>31</v>
      </c>
      <c r="O13" s="42">
        <f t="shared" si="0"/>
        <v>11</v>
      </c>
      <c r="P13" s="43">
        <f t="shared" si="1"/>
        <v>5063025</v>
      </c>
      <c r="Q13" s="43">
        <f t="shared" si="2"/>
        <v>3797.2687499999997</v>
      </c>
      <c r="R13" s="43">
        <f t="shared" si="3"/>
        <v>3.7972687499999997</v>
      </c>
      <c r="S13" s="43">
        <f t="shared" si="3"/>
        <v>3.7972687499999999E-3</v>
      </c>
    </row>
    <row r="14" spans="1:19" ht="26.25" x14ac:dyDescent="0.25">
      <c r="A14" s="42" t="s">
        <v>208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>
        <f>SUM(S5:S13)</f>
        <v>0.15628366874999999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A3443-D222-412A-B997-E6260B666B76}">
  <dimension ref="A1:N17"/>
  <sheetViews>
    <sheetView workbookViewId="0">
      <selection sqref="A1:XFD17"/>
    </sheetView>
  </sheetViews>
  <sheetFormatPr defaultRowHeight="15" x14ac:dyDescent="0.25"/>
  <sheetData>
    <row r="1" spans="1:14" x14ac:dyDescent="0.25">
      <c r="A1" s="17"/>
      <c r="B1" s="17"/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9</v>
      </c>
      <c r="K1" s="17" t="s">
        <v>10</v>
      </c>
      <c r="L1" s="17" t="s">
        <v>11</v>
      </c>
      <c r="M1" s="17" t="s">
        <v>14</v>
      </c>
      <c r="N1" s="17" t="s">
        <v>15</v>
      </c>
    </row>
    <row r="2" spans="1:14" x14ac:dyDescent="0.25">
      <c r="A2" s="17"/>
      <c r="B2" s="17"/>
      <c r="C2" s="17" t="s">
        <v>18</v>
      </c>
      <c r="D2" s="17" t="s">
        <v>18</v>
      </c>
      <c r="E2" s="17" t="s">
        <v>18</v>
      </c>
      <c r="F2" s="17" t="s">
        <v>18</v>
      </c>
      <c r="G2" s="17" t="s">
        <v>18</v>
      </c>
      <c r="H2" s="17" t="s">
        <v>18</v>
      </c>
      <c r="I2" s="17" t="s">
        <v>18</v>
      </c>
      <c r="J2" s="17" t="s">
        <v>18</v>
      </c>
      <c r="K2" s="17" t="s">
        <v>18</v>
      </c>
      <c r="L2" s="17" t="s">
        <v>18</v>
      </c>
      <c r="M2" s="17" t="s">
        <v>18</v>
      </c>
      <c r="N2" s="17" t="s">
        <v>18</v>
      </c>
    </row>
    <row r="3" spans="1:14" x14ac:dyDescent="0.25">
      <c r="A3" s="17" t="s">
        <v>156</v>
      </c>
      <c r="B3" s="17" t="s">
        <v>20</v>
      </c>
      <c r="C3" s="17" t="s">
        <v>157</v>
      </c>
      <c r="D3" s="17" t="s">
        <v>157</v>
      </c>
      <c r="E3" s="17" t="s">
        <v>157</v>
      </c>
      <c r="F3" s="17" t="s">
        <v>157</v>
      </c>
      <c r="G3" s="17" t="s">
        <v>157</v>
      </c>
      <c r="H3" s="14">
        <v>13</v>
      </c>
      <c r="I3" s="14">
        <v>380</v>
      </c>
      <c r="J3" s="17" t="s">
        <v>157</v>
      </c>
      <c r="K3" s="17" t="s">
        <v>157</v>
      </c>
      <c r="L3" s="14">
        <v>3.8</v>
      </c>
      <c r="M3" s="17" t="s">
        <v>157</v>
      </c>
      <c r="N3" s="14">
        <v>6.1</v>
      </c>
    </row>
    <row r="4" spans="1:14" x14ac:dyDescent="0.25">
      <c r="A4" s="17" t="s">
        <v>156</v>
      </c>
      <c r="B4" s="17" t="s">
        <v>32</v>
      </c>
      <c r="C4" s="17" t="s">
        <v>157</v>
      </c>
      <c r="D4" s="17" t="s">
        <v>157</v>
      </c>
      <c r="E4" s="17" t="s">
        <v>157</v>
      </c>
      <c r="F4" s="17" t="s">
        <v>157</v>
      </c>
      <c r="G4" s="17" t="s">
        <v>157</v>
      </c>
      <c r="H4" s="14">
        <v>7.3</v>
      </c>
      <c r="I4" s="14">
        <v>480</v>
      </c>
      <c r="J4" s="14">
        <v>15</v>
      </c>
      <c r="K4" s="17" t="s">
        <v>157</v>
      </c>
      <c r="L4" s="17" t="s">
        <v>157</v>
      </c>
      <c r="M4" s="17" t="s">
        <v>157</v>
      </c>
      <c r="N4" s="14">
        <v>5.2</v>
      </c>
    </row>
    <row r="5" spans="1:14" x14ac:dyDescent="0.25">
      <c r="A5" s="17" t="s">
        <v>158</v>
      </c>
      <c r="B5" s="17" t="s">
        <v>32</v>
      </c>
      <c r="C5" s="17" t="s">
        <v>157</v>
      </c>
      <c r="D5" s="17" t="s">
        <v>157</v>
      </c>
      <c r="E5" s="17" t="s">
        <v>157</v>
      </c>
      <c r="F5" s="17" t="s">
        <v>157</v>
      </c>
      <c r="G5" s="17" t="s">
        <v>157</v>
      </c>
      <c r="H5" s="14">
        <v>9</v>
      </c>
      <c r="I5" s="14">
        <v>530</v>
      </c>
      <c r="J5" s="14">
        <v>16</v>
      </c>
      <c r="K5" s="17" t="s">
        <v>157</v>
      </c>
      <c r="L5" s="14">
        <v>5.4</v>
      </c>
      <c r="M5" s="17" t="s">
        <v>157</v>
      </c>
      <c r="N5" s="14">
        <v>31</v>
      </c>
    </row>
    <row r="6" spans="1:14" x14ac:dyDescent="0.25">
      <c r="A6" s="17" t="s">
        <v>159</v>
      </c>
      <c r="B6" s="17" t="s">
        <v>20</v>
      </c>
      <c r="C6" s="17" t="s">
        <v>157</v>
      </c>
      <c r="D6" s="17" t="s">
        <v>157</v>
      </c>
      <c r="E6" s="17" t="s">
        <v>157</v>
      </c>
      <c r="F6" s="17" t="s">
        <v>157</v>
      </c>
      <c r="G6" s="17" t="s">
        <v>157</v>
      </c>
      <c r="H6" s="14">
        <v>9</v>
      </c>
      <c r="I6" s="14">
        <v>240</v>
      </c>
      <c r="J6" s="17" t="s">
        <v>157</v>
      </c>
      <c r="K6" s="17" t="s">
        <v>157</v>
      </c>
      <c r="L6" s="17" t="s">
        <v>157</v>
      </c>
      <c r="M6" s="17" t="s">
        <v>157</v>
      </c>
      <c r="N6" s="17" t="s">
        <v>157</v>
      </c>
    </row>
    <row r="7" spans="1:14" x14ac:dyDescent="0.25">
      <c r="A7" s="17" t="s">
        <v>160</v>
      </c>
      <c r="B7" s="17" t="s">
        <v>20</v>
      </c>
      <c r="C7" s="17" t="s">
        <v>157</v>
      </c>
      <c r="D7" s="17" t="s">
        <v>157</v>
      </c>
      <c r="E7" s="17" t="s">
        <v>157</v>
      </c>
      <c r="F7" s="17" t="s">
        <v>157</v>
      </c>
      <c r="G7" s="17" t="s">
        <v>157</v>
      </c>
      <c r="H7" s="14">
        <v>3.2</v>
      </c>
      <c r="I7" s="14">
        <v>27</v>
      </c>
      <c r="J7" s="17" t="s">
        <v>157</v>
      </c>
      <c r="K7" s="17" t="s">
        <v>157</v>
      </c>
      <c r="L7" s="17" t="s">
        <v>157</v>
      </c>
      <c r="M7" s="17" t="s">
        <v>157</v>
      </c>
      <c r="N7" s="17" t="s">
        <v>157</v>
      </c>
    </row>
    <row r="8" spans="1:14" x14ac:dyDescent="0.25">
      <c r="A8" s="17" t="s">
        <v>161</v>
      </c>
      <c r="B8" s="17" t="s">
        <v>20</v>
      </c>
      <c r="C8" s="17" t="s">
        <v>157</v>
      </c>
      <c r="D8" s="17" t="s">
        <v>157</v>
      </c>
      <c r="E8" s="17" t="s">
        <v>157</v>
      </c>
      <c r="F8" s="17" t="s">
        <v>157</v>
      </c>
      <c r="G8" s="17" t="s">
        <v>157</v>
      </c>
      <c r="H8" s="14">
        <v>35</v>
      </c>
      <c r="I8" s="14">
        <v>14000</v>
      </c>
      <c r="J8" s="14">
        <v>17</v>
      </c>
      <c r="K8" s="17" t="s">
        <v>157</v>
      </c>
      <c r="L8" s="17" t="s">
        <v>157</v>
      </c>
      <c r="M8" s="17" t="s">
        <v>157</v>
      </c>
      <c r="N8" s="14">
        <v>230</v>
      </c>
    </row>
    <row r="9" spans="1:14" x14ac:dyDescent="0.25">
      <c r="A9" s="17" t="s">
        <v>161</v>
      </c>
      <c r="B9" s="17" t="s">
        <v>32</v>
      </c>
      <c r="C9" s="17" t="s">
        <v>157</v>
      </c>
      <c r="D9" s="17" t="s">
        <v>157</v>
      </c>
      <c r="E9" s="14">
        <v>4.8</v>
      </c>
      <c r="F9" s="17" t="s">
        <v>157</v>
      </c>
      <c r="G9" s="17" t="s">
        <v>157</v>
      </c>
      <c r="H9" s="14">
        <v>66</v>
      </c>
      <c r="I9" s="14">
        <v>5600</v>
      </c>
      <c r="J9" s="14">
        <v>8.4</v>
      </c>
      <c r="K9" s="17" t="s">
        <v>157</v>
      </c>
      <c r="L9" s="17" t="s">
        <v>157</v>
      </c>
      <c r="M9" s="17" t="s">
        <v>157</v>
      </c>
      <c r="N9" s="14">
        <v>71</v>
      </c>
    </row>
    <row r="10" spans="1:14" x14ac:dyDescent="0.25">
      <c r="A10" s="17" t="s">
        <v>162</v>
      </c>
      <c r="B10" s="17" t="s">
        <v>20</v>
      </c>
      <c r="C10" s="17" t="s">
        <v>157</v>
      </c>
      <c r="D10" s="17" t="s">
        <v>157</v>
      </c>
      <c r="E10" s="14">
        <v>4.4000000000000004</v>
      </c>
      <c r="F10" s="17" t="s">
        <v>157</v>
      </c>
      <c r="G10" s="17" t="s">
        <v>157</v>
      </c>
      <c r="H10" s="14">
        <v>22</v>
      </c>
      <c r="I10" s="14">
        <v>2000</v>
      </c>
      <c r="J10" s="17" t="s">
        <v>157</v>
      </c>
      <c r="K10" s="17" t="s">
        <v>157</v>
      </c>
      <c r="L10" s="17" t="s">
        <v>157</v>
      </c>
      <c r="M10" s="17" t="s">
        <v>157</v>
      </c>
      <c r="N10" s="14">
        <v>52</v>
      </c>
    </row>
    <row r="11" spans="1:14" x14ac:dyDescent="0.25">
      <c r="A11" s="17" t="s">
        <v>162</v>
      </c>
      <c r="B11" s="17" t="s">
        <v>32</v>
      </c>
      <c r="C11" s="17" t="s">
        <v>157</v>
      </c>
      <c r="D11" s="17" t="s">
        <v>157</v>
      </c>
      <c r="E11" s="17" t="s">
        <v>157</v>
      </c>
      <c r="F11" s="17" t="s">
        <v>157</v>
      </c>
      <c r="G11" s="17" t="s">
        <v>157</v>
      </c>
      <c r="H11" s="14">
        <v>14</v>
      </c>
      <c r="I11" s="14">
        <v>790</v>
      </c>
      <c r="J11" s="17" t="s">
        <v>157</v>
      </c>
      <c r="K11" s="17" t="s">
        <v>157</v>
      </c>
      <c r="L11" s="17" t="s">
        <v>157</v>
      </c>
      <c r="M11" s="17" t="s">
        <v>157</v>
      </c>
      <c r="N11" s="14">
        <v>7.2</v>
      </c>
    </row>
    <row r="12" spans="1:14" x14ac:dyDescent="0.25">
      <c r="A12" s="17" t="s">
        <v>163</v>
      </c>
      <c r="B12" s="17" t="s">
        <v>32</v>
      </c>
      <c r="C12" s="17" t="s">
        <v>157</v>
      </c>
      <c r="D12" s="17" t="s">
        <v>157</v>
      </c>
      <c r="E12" s="17" t="s">
        <v>157</v>
      </c>
      <c r="F12" s="17" t="s">
        <v>157</v>
      </c>
      <c r="G12" s="17" t="s">
        <v>157</v>
      </c>
      <c r="H12" s="14">
        <v>4</v>
      </c>
      <c r="I12" s="14">
        <v>300</v>
      </c>
      <c r="J12" s="14">
        <v>26</v>
      </c>
      <c r="K12" s="17" t="s">
        <v>157</v>
      </c>
      <c r="L12" s="17" t="s">
        <v>157</v>
      </c>
      <c r="M12" s="17" t="s">
        <v>157</v>
      </c>
      <c r="N12" s="14">
        <v>4.4000000000000004</v>
      </c>
    </row>
    <row r="13" spans="1:14" x14ac:dyDescent="0.25">
      <c r="A13" s="17" t="s">
        <v>164</v>
      </c>
      <c r="B13" s="17" t="s">
        <v>32</v>
      </c>
      <c r="C13" s="17" t="s">
        <v>157</v>
      </c>
      <c r="D13" s="17" t="s">
        <v>157</v>
      </c>
      <c r="E13" s="17" t="s">
        <v>157</v>
      </c>
      <c r="F13" s="17" t="s">
        <v>157</v>
      </c>
      <c r="G13" s="17" t="s">
        <v>157</v>
      </c>
      <c r="H13" s="17" t="s">
        <v>157</v>
      </c>
      <c r="I13" s="14">
        <v>400</v>
      </c>
      <c r="J13" s="17" t="s">
        <v>157</v>
      </c>
      <c r="K13" s="17" t="s">
        <v>157</v>
      </c>
      <c r="L13" s="17" t="s">
        <v>157</v>
      </c>
      <c r="M13" s="17" t="s">
        <v>157</v>
      </c>
      <c r="N13" s="14">
        <v>11</v>
      </c>
    </row>
    <row r="14" spans="1:14" x14ac:dyDescent="0.25">
      <c r="A14" s="17" t="s">
        <v>165</v>
      </c>
      <c r="B14" s="17" t="s">
        <v>32</v>
      </c>
      <c r="C14" s="17" t="s">
        <v>157</v>
      </c>
      <c r="D14" s="17" t="s">
        <v>157</v>
      </c>
      <c r="E14" s="17" t="s">
        <v>157</v>
      </c>
      <c r="F14" s="17" t="s">
        <v>157</v>
      </c>
      <c r="G14" s="17" t="s">
        <v>157</v>
      </c>
      <c r="H14" s="14">
        <v>8.6</v>
      </c>
      <c r="I14" s="14">
        <v>2700</v>
      </c>
      <c r="J14" s="14">
        <v>5.0999999999999996</v>
      </c>
      <c r="K14" s="17" t="s">
        <v>157</v>
      </c>
      <c r="L14" s="17" t="s">
        <v>157</v>
      </c>
      <c r="M14" s="17" t="s">
        <v>157</v>
      </c>
      <c r="N14" s="14">
        <v>36</v>
      </c>
    </row>
    <row r="15" spans="1:14" x14ac:dyDescent="0.25">
      <c r="A15" s="17" t="s">
        <v>166</v>
      </c>
      <c r="B15" s="17" t="s">
        <v>20</v>
      </c>
      <c r="C15" s="14">
        <v>3</v>
      </c>
      <c r="D15" s="17" t="s">
        <v>157</v>
      </c>
      <c r="E15" s="17" t="s">
        <v>157</v>
      </c>
      <c r="F15" s="17" t="s">
        <v>157</v>
      </c>
      <c r="G15" s="17" t="s">
        <v>157</v>
      </c>
      <c r="H15" s="14">
        <v>13</v>
      </c>
      <c r="I15" s="14">
        <v>2000</v>
      </c>
      <c r="J15" s="14">
        <v>6.5</v>
      </c>
      <c r="K15" s="17" t="s">
        <v>157</v>
      </c>
      <c r="L15" s="14">
        <v>5.2</v>
      </c>
      <c r="M15" s="17" t="s">
        <v>157</v>
      </c>
      <c r="N15" s="14">
        <v>25</v>
      </c>
    </row>
    <row r="16" spans="1:14" x14ac:dyDescent="0.25">
      <c r="A16" s="17" t="s">
        <v>167</v>
      </c>
      <c r="B16" s="17" t="s">
        <v>32</v>
      </c>
      <c r="C16" s="14">
        <v>3</v>
      </c>
      <c r="D16" s="17" t="s">
        <v>157</v>
      </c>
      <c r="E16" s="14">
        <v>4</v>
      </c>
      <c r="F16" s="17" t="s">
        <v>157</v>
      </c>
      <c r="G16" s="17" t="s">
        <v>157</v>
      </c>
      <c r="H16" s="14">
        <v>25</v>
      </c>
      <c r="I16" s="14">
        <v>2000</v>
      </c>
      <c r="J16" s="14">
        <v>3.8</v>
      </c>
      <c r="K16" s="17" t="s">
        <v>157</v>
      </c>
      <c r="L16" s="14">
        <v>7.2</v>
      </c>
      <c r="M16" s="17" t="s">
        <v>157</v>
      </c>
      <c r="N16" s="14">
        <v>33</v>
      </c>
    </row>
    <row r="17" spans="1:14" x14ac:dyDescent="0.25">
      <c r="A17" s="17" t="s">
        <v>167</v>
      </c>
      <c r="B17" s="17" t="s">
        <v>23</v>
      </c>
      <c r="C17" s="17" t="s">
        <v>157</v>
      </c>
      <c r="D17" s="17" t="s">
        <v>157</v>
      </c>
      <c r="E17" s="17" t="s">
        <v>157</v>
      </c>
      <c r="F17" s="17" t="s">
        <v>157</v>
      </c>
      <c r="G17" s="17" t="s">
        <v>157</v>
      </c>
      <c r="H17" s="14">
        <v>5.0999999999999996</v>
      </c>
      <c r="I17" s="14">
        <v>360</v>
      </c>
      <c r="J17" s="17" t="s">
        <v>157</v>
      </c>
      <c r="K17" s="17" t="s">
        <v>157</v>
      </c>
      <c r="L17" s="17" t="s">
        <v>157</v>
      </c>
      <c r="M17" s="17" t="s">
        <v>157</v>
      </c>
      <c r="N17" s="14">
        <v>5.0999999999999996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2018</vt:lpstr>
      <vt:lpstr> 2014 2015</vt:lpstr>
      <vt:lpstr>kildestyrkeberegning</vt:lpstr>
      <vt:lpstr>Ark1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Kristensen</dc:creator>
  <cp:lastModifiedBy>Anne Kristensen</cp:lastModifiedBy>
  <dcterms:created xsi:type="dcterms:W3CDTF">2018-11-05T11:39:01Z</dcterms:created>
  <dcterms:modified xsi:type="dcterms:W3CDTF">2018-12-08T12:04:13Z</dcterms:modified>
</cp:coreProperties>
</file>